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90" windowWidth="15480" windowHeight="8445" tabRatio="865" activeTab="0"/>
  </bookViews>
  <sheets>
    <sheet name="AI Calculator" sheetId="1" r:id="rId1"/>
  </sheets>
  <definedNames>
    <definedName name="_xlnm.Print_Area" localSheetId="0">'AI Calculator'!$A$1:$K$128</definedName>
  </definedNames>
  <calcPr fullCalcOnLoad="1"/>
</workbook>
</file>

<file path=xl/sharedStrings.xml><?xml version="1.0" encoding="utf-8"?>
<sst xmlns="http://schemas.openxmlformats.org/spreadsheetml/2006/main" count="115" uniqueCount="51">
  <si>
    <t>Male</t>
  </si>
  <si>
    <t>Female</t>
  </si>
  <si>
    <t>Black</t>
  </si>
  <si>
    <t>White</t>
  </si>
  <si>
    <t>Total</t>
  </si>
  <si>
    <t>Pass/Hired</t>
  </si>
  <si>
    <t>Fail/Not Hired</t>
  </si>
  <si>
    <t>Impact Ratio =</t>
  </si>
  <si>
    <t>Evidence of AI?</t>
  </si>
  <si>
    <t>Practical Tests: Race</t>
  </si>
  <si>
    <t>Practical Tests: Sex</t>
  </si>
  <si>
    <t>Adjusted Frequency</t>
  </si>
  <si>
    <t xml:space="preserve">          If yes, violations of the 4/5ths rule are likely due to small sample sizes.</t>
  </si>
  <si>
    <t xml:space="preserve">          If no, continue to statistical estimates of adverse impact.  </t>
  </si>
  <si>
    <t xml:space="preserve">          If yes, continue to statistical estimates of adverse impact.  </t>
  </si>
  <si>
    <t xml:space="preserve">          If no, violations of the 4/5ths rule are likely due to small sample sizes.  </t>
  </si>
  <si>
    <t>Sample Frequencies</t>
  </si>
  <si>
    <t>Expected Frequencies (Based on Probability)</t>
  </si>
  <si>
    <t>Row Total</t>
  </si>
  <si>
    <t>Frequency</t>
  </si>
  <si>
    <t>Percentage</t>
  </si>
  <si>
    <t>Column Total</t>
  </si>
  <si>
    <t>Statistical Tests: Race</t>
  </si>
  <si>
    <t>Statistical Tests: Sex</t>
  </si>
  <si>
    <t>Adverse Impact Results: Race</t>
  </si>
  <si>
    <t>Adverse Impact Results: Sex</t>
  </si>
  <si>
    <t>Test type</t>
  </si>
  <si>
    <t>Test Value</t>
  </si>
  <si>
    <t>Significant?</t>
  </si>
  <si>
    <t>N/A</t>
  </si>
  <si>
    <t>Chi-Square</t>
  </si>
  <si>
    <t>4/5ths (80%) Rule: Race</t>
  </si>
  <si>
    <t>4/5ths (80%) Rule: Sex</t>
  </si>
  <si>
    <t>Is the adjusted selection rate for the group that initially had the lowest selection rate now higher than the other group's?</t>
  </si>
  <si>
    <r>
      <t>p</t>
    </r>
    <r>
      <rPr>
        <b/>
        <sz val="10"/>
        <color indexed="8"/>
        <rFont val="Arial"/>
        <family val="2"/>
      </rPr>
      <t>-value</t>
    </r>
  </si>
  <si>
    <r>
      <t>Z</t>
    </r>
    <r>
      <rPr>
        <b/>
        <vertAlign val="subscript"/>
        <sz val="10"/>
        <color indexed="8"/>
        <rFont val="Arial"/>
        <family val="2"/>
      </rPr>
      <t>IR</t>
    </r>
  </si>
  <si>
    <r>
      <t>Z</t>
    </r>
    <r>
      <rPr>
        <b/>
        <vertAlign val="subscript"/>
        <sz val="10"/>
        <color indexed="8"/>
        <rFont val="Arial"/>
        <family val="2"/>
      </rPr>
      <t>D</t>
    </r>
  </si>
  <si>
    <r>
      <t>Note.</t>
    </r>
    <r>
      <rPr>
        <sz val="10"/>
        <color indexed="8"/>
        <rFont val="Arial"/>
        <family val="0"/>
      </rPr>
      <t xml:space="preserve"> Fisher’s exact test does not produce a test value.  Chi-Square and Z</t>
    </r>
    <r>
      <rPr>
        <vertAlign val="subscript"/>
        <sz val="10"/>
        <color indexed="8"/>
        <rFont val="Arial"/>
        <family val="2"/>
      </rPr>
      <t>D</t>
    </r>
    <r>
      <rPr>
        <sz val="10"/>
        <color indexed="8"/>
        <rFont val="Arial"/>
        <family val="0"/>
      </rPr>
      <t xml:space="preserve"> are mathematically equivalent.  Neither Z</t>
    </r>
    <r>
      <rPr>
        <vertAlign val="subscript"/>
        <sz val="10"/>
        <color indexed="8"/>
        <rFont val="Arial"/>
        <family val="2"/>
      </rPr>
      <t>D</t>
    </r>
    <r>
      <rPr>
        <sz val="10"/>
        <color indexed="8"/>
        <rFont val="Arial"/>
        <family val="0"/>
      </rPr>
      <t xml:space="preserve"> nor Z</t>
    </r>
    <r>
      <rPr>
        <vertAlign val="subscript"/>
        <sz val="10"/>
        <color indexed="8"/>
        <rFont val="Arial"/>
        <family val="0"/>
      </rPr>
      <t>IR</t>
    </r>
    <r>
      <rPr>
        <sz val="10"/>
        <color indexed="8"/>
        <rFont val="Arial"/>
        <family val="0"/>
      </rPr>
      <t xml:space="preserve"> produce a </t>
    </r>
    <r>
      <rPr>
        <i/>
        <sz val="10"/>
        <color indexed="8"/>
        <rFont val="Arial"/>
        <family val="0"/>
      </rPr>
      <t>p</t>
    </r>
    <r>
      <rPr>
        <sz val="10"/>
        <color indexed="8"/>
        <rFont val="Arial"/>
        <family val="0"/>
      </rPr>
      <t>-value; if |Z| &gt; 1.96, then it is significant at two-tailed α =.05.</t>
    </r>
  </si>
  <si>
    <t>Fisher's Exact</t>
  </si>
  <si>
    <t>Descriptive Statistics: Race</t>
  </si>
  <si>
    <t>Descriptive Statistics: Sex</t>
  </si>
  <si>
    <r>
      <t xml:space="preserve">Enter sample data for </t>
    </r>
    <r>
      <rPr>
        <b/>
        <sz val="12"/>
        <color indexed="9"/>
        <rFont val="Arial"/>
        <family val="0"/>
      </rPr>
      <t>race</t>
    </r>
    <r>
      <rPr>
        <sz val="12"/>
        <color indexed="9"/>
        <rFont val="Arial"/>
        <family val="0"/>
      </rPr>
      <t xml:space="preserve"> in the white cells.</t>
    </r>
  </si>
  <si>
    <r>
      <t xml:space="preserve">Enter sample data for </t>
    </r>
    <r>
      <rPr>
        <b/>
        <sz val="12"/>
        <color indexed="9"/>
        <rFont val="Arial"/>
        <family val="0"/>
      </rPr>
      <t>sex</t>
    </r>
    <r>
      <rPr>
        <sz val="12"/>
        <color indexed="9"/>
        <rFont val="Arial"/>
        <family val="0"/>
      </rPr>
      <t xml:space="preserve"> in the white cells.</t>
    </r>
  </si>
  <si>
    <t>Adverse Impact Analysis</t>
  </si>
  <si>
    <t>Impacted Group:</t>
  </si>
  <si>
    <t>Pass/Hire Rate</t>
  </si>
  <si>
    <t>www.AdverseImpact.org</t>
  </si>
  <si>
    <r>
      <t>N of 1 (or flip-flop) rule:</t>
    </r>
    <r>
      <rPr>
        <sz val="10"/>
        <color indexed="8"/>
        <rFont val="Arial Narrow"/>
        <family val="2"/>
      </rPr>
      <t xml:space="preserve"> Assumes 1 more pass (and 1 less fail) in the group with the lowest selection ratio and 1 more fail (and 1 more pass) in the group with the highest selection ratio.</t>
    </r>
  </si>
  <si>
    <r>
      <t>One person rule:</t>
    </r>
    <r>
      <rPr>
        <sz val="10"/>
        <color indexed="8"/>
        <rFont val="Arial Narrow"/>
        <family val="2"/>
      </rPr>
      <t xml:space="preserve"> Is the difference between expected hires (rounded down to the nearest whole number) and actual hires &lt; 1 for the group with the lowest selection ratio?</t>
    </r>
  </si>
  <si>
    <r>
      <t>Frequency</t>
    </r>
    <r>
      <rPr>
        <b/>
        <vertAlign val="superscript"/>
        <sz val="10"/>
        <color indexed="8"/>
        <rFont val="Arial"/>
        <family val="2"/>
      </rPr>
      <t>a</t>
    </r>
  </si>
  <si>
    <r>
      <t>a</t>
    </r>
    <r>
      <rPr>
        <sz val="10"/>
        <color indexed="8"/>
        <rFont val="Arial"/>
        <family val="0"/>
      </rPr>
      <t>Some statisticians (e.g., Hays, 1994; Moore &amp; McCabe, 1993) state that the chi-square or other estimated statistical tests should be interpreted with caution if the minimum (or smallest) expected frequency is less than 10 and that estimated statistical tests should not be used when the minimum expected frequency is less than 5.  Some recommend using Fisher's exact test instead because it calculates the exact probability of the obtained result rather than estimating it.  However, Collins and Morris (2008) have shown that the chi-square test may be more appropriate than the Fisher's exact test under these circumstances.</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</si>
</sst>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00000000000000000E+00"/>
    <numFmt numFmtId="174" formatCode="0.000000000000000E+00"/>
    <numFmt numFmtId="175" formatCode="0.00000000000000000000E+00"/>
    <numFmt numFmtId="176" formatCode="0.00000000000000E+00"/>
    <numFmt numFmtId="177" formatCode="0.0000000"/>
    <numFmt numFmtId="178" formatCode="0.000000"/>
    <numFmt numFmtId="179" formatCode="0.0000000000000000"/>
    <numFmt numFmtId="180" formatCode="0.000000000000000000"/>
    <numFmt numFmtId="181" formatCode="0.0000000000000000000"/>
    <numFmt numFmtId="182" formatCode="\Te\x\t"/>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0.0000000000000000%"/>
    <numFmt numFmtId="189" formatCode="0.0000"/>
    <numFmt numFmtId="190" formatCode="0.0"/>
    <numFmt numFmtId="191" formatCode="0.00000"/>
    <numFmt numFmtId="192" formatCode="0.00000000"/>
  </numFmts>
  <fonts count="19">
    <font>
      <sz val="10"/>
      <name val="Arial"/>
      <family val="0"/>
    </font>
    <font>
      <sz val="8"/>
      <name val="Arial"/>
      <family val="0"/>
    </font>
    <font>
      <u val="single"/>
      <sz val="10"/>
      <color indexed="12"/>
      <name val="Arial"/>
      <family val="0"/>
    </font>
    <font>
      <u val="single"/>
      <sz val="10"/>
      <color indexed="36"/>
      <name val="Arial"/>
      <family val="0"/>
    </font>
    <font>
      <sz val="10"/>
      <color indexed="8"/>
      <name val="Arial"/>
      <family val="0"/>
    </font>
    <font>
      <b/>
      <sz val="10"/>
      <color indexed="8"/>
      <name val="Arial"/>
      <family val="2"/>
    </font>
    <font>
      <sz val="10"/>
      <color indexed="9"/>
      <name val="Arial"/>
      <family val="0"/>
    </font>
    <font>
      <b/>
      <sz val="10"/>
      <color indexed="8"/>
      <name val="Arial Narrow"/>
      <family val="2"/>
    </font>
    <font>
      <sz val="10"/>
      <color indexed="8"/>
      <name val="Arial Narrow"/>
      <family val="2"/>
    </font>
    <font>
      <i/>
      <sz val="10"/>
      <color indexed="8"/>
      <name val="Arial"/>
      <family val="0"/>
    </font>
    <font>
      <vertAlign val="subscript"/>
      <sz val="10"/>
      <color indexed="8"/>
      <name val="Arial"/>
      <family val="0"/>
    </font>
    <font>
      <b/>
      <i/>
      <sz val="10"/>
      <color indexed="8"/>
      <name val="Arial"/>
      <family val="2"/>
    </font>
    <font>
      <b/>
      <vertAlign val="subscript"/>
      <sz val="10"/>
      <color indexed="8"/>
      <name val="Arial"/>
      <family val="2"/>
    </font>
    <font>
      <sz val="12"/>
      <color indexed="9"/>
      <name val="Arial"/>
      <family val="0"/>
    </font>
    <font>
      <b/>
      <sz val="12"/>
      <color indexed="9"/>
      <name val="Arial"/>
      <family val="0"/>
    </font>
    <font>
      <b/>
      <u val="single"/>
      <sz val="12"/>
      <color indexed="62"/>
      <name val="Arial"/>
      <family val="2"/>
    </font>
    <font>
      <b/>
      <sz val="26"/>
      <color indexed="9"/>
      <name val="Arial"/>
      <family val="0"/>
    </font>
    <font>
      <b/>
      <vertAlign val="superscript"/>
      <sz val="10"/>
      <color indexed="8"/>
      <name val="Arial"/>
      <family val="2"/>
    </font>
    <font>
      <vertAlign val="superscript"/>
      <sz val="10"/>
      <color indexed="8"/>
      <name val="Arial"/>
      <family val="2"/>
    </font>
  </fonts>
  <fills count="6">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8"/>
        <bgColor indexed="64"/>
      </patternFill>
    </fill>
  </fills>
  <borders count="3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style="medium"/>
      <top style="medium"/>
      <bottom>
        <color indexed="63"/>
      </bottom>
    </border>
    <border>
      <left style="medium"/>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ck"/>
      <bottom style="thick"/>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5" fillId="2" borderId="1" xfId="0" applyFont="1" applyFill="1" applyBorder="1" applyAlignment="1" applyProtection="1">
      <alignment horizontal="center" vertical="center"/>
      <protection locked="0"/>
    </xf>
    <xf numFmtId="2" fontId="4" fillId="3" borderId="0" xfId="0" applyNumberFormat="1" applyFont="1" applyFill="1" applyBorder="1" applyAlignment="1" applyProtection="1">
      <alignment horizontal="center" vertical="center"/>
      <protection hidden="1"/>
    </xf>
    <xf numFmtId="2" fontId="4" fillId="3" borderId="0" xfId="0" applyNumberFormat="1" applyFont="1" applyFill="1" applyBorder="1" applyAlignment="1" applyProtection="1">
      <alignment horizontal="left" vertical="center"/>
      <protection hidden="1"/>
    </xf>
    <xf numFmtId="187" fontId="4" fillId="3" borderId="0" xfId="21" applyNumberFormat="1" applyFont="1" applyFill="1" applyBorder="1" applyAlignment="1" applyProtection="1">
      <alignment horizontal="center" vertical="center"/>
      <protection hidden="1"/>
    </xf>
    <xf numFmtId="187" fontId="4" fillId="3" borderId="0" xfId="21" applyNumberFormat="1" applyFont="1" applyFill="1" applyBorder="1" applyAlignment="1" applyProtection="1">
      <alignment horizontal="right" vertical="center"/>
      <protection hidden="1"/>
    </xf>
    <xf numFmtId="0" fontId="4" fillId="3" borderId="0" xfId="0" applyFont="1" applyFill="1" applyBorder="1" applyAlignment="1" applyProtection="1">
      <alignment horizontal="left" vertical="center"/>
      <protection hidden="1"/>
    </xf>
    <xf numFmtId="0" fontId="4" fillId="3" borderId="0" xfId="0" applyFont="1" applyFill="1" applyBorder="1" applyAlignment="1" applyProtection="1">
      <alignment horizontal="center" vertical="center"/>
      <protection hidden="1"/>
    </xf>
    <xf numFmtId="0" fontId="4" fillId="3" borderId="0" xfId="0" applyFont="1" applyFill="1" applyBorder="1" applyAlignment="1" applyProtection="1">
      <alignment vertical="center"/>
      <protection hidden="1"/>
    </xf>
    <xf numFmtId="2" fontId="5" fillId="4" borderId="2" xfId="0" applyNumberFormat="1" applyFont="1" applyFill="1" applyBorder="1" applyAlignment="1" applyProtection="1">
      <alignment horizontal="left" vertical="center" wrapText="1"/>
      <protection hidden="1"/>
    </xf>
    <xf numFmtId="2" fontId="5" fillId="4" borderId="1" xfId="0" applyNumberFormat="1" applyFont="1" applyFill="1" applyBorder="1" applyAlignment="1" applyProtection="1">
      <alignment horizontal="center" vertical="center"/>
      <protection hidden="1"/>
    </xf>
    <xf numFmtId="2" fontId="5" fillId="4" borderId="3" xfId="0" applyNumberFormat="1" applyFont="1" applyFill="1" applyBorder="1" applyAlignment="1" applyProtection="1">
      <alignment horizontal="center" vertical="center"/>
      <protection hidden="1"/>
    </xf>
    <xf numFmtId="0" fontId="4" fillId="3" borderId="0" xfId="0" applyFont="1" applyFill="1" applyBorder="1" applyAlignment="1" applyProtection="1" quotePrefix="1">
      <alignment horizontal="center" vertical="center"/>
      <protection hidden="1"/>
    </xf>
    <xf numFmtId="1" fontId="5" fillId="4" borderId="1" xfId="0" applyNumberFormat="1" applyFont="1" applyFill="1" applyBorder="1" applyAlignment="1" applyProtection="1">
      <alignment horizontal="center" vertical="center" wrapText="1"/>
      <protection hidden="1"/>
    </xf>
    <xf numFmtId="0" fontId="5" fillId="4" borderId="3" xfId="0" applyFont="1" applyFill="1" applyBorder="1" applyAlignment="1" applyProtection="1">
      <alignment horizontal="center" vertical="center"/>
      <protection hidden="1"/>
    </xf>
    <xf numFmtId="0" fontId="5" fillId="4" borderId="2" xfId="0" applyFont="1" applyFill="1" applyBorder="1" applyAlignment="1" applyProtection="1">
      <alignment horizontal="left" vertical="center"/>
      <protection hidden="1"/>
    </xf>
    <xf numFmtId="187" fontId="5" fillId="4" borderId="1" xfId="21" applyNumberFormat="1" applyFont="1" applyFill="1" applyBorder="1" applyAlignment="1" applyProtection="1">
      <alignment horizontal="center" vertical="center" wrapText="1"/>
      <protection hidden="1"/>
    </xf>
    <xf numFmtId="190" fontId="5" fillId="4" borderId="1" xfId="0" applyNumberFormat="1" applyFont="1" applyFill="1" applyBorder="1" applyAlignment="1" applyProtection="1">
      <alignment horizontal="center" vertical="center"/>
      <protection hidden="1"/>
    </xf>
    <xf numFmtId="1" fontId="5" fillId="4" borderId="1" xfId="0" applyNumberFormat="1" applyFont="1" applyFill="1" applyBorder="1" applyAlignment="1" applyProtection="1">
      <alignment horizontal="center" vertical="center"/>
      <protection hidden="1"/>
    </xf>
    <xf numFmtId="187" fontId="5" fillId="4" borderId="3" xfId="21" applyNumberFormat="1" applyFont="1" applyFill="1" applyBorder="1" applyAlignment="1" applyProtection="1">
      <alignment horizontal="center" vertical="center" wrapText="1"/>
      <protection hidden="1"/>
    </xf>
    <xf numFmtId="190" fontId="5" fillId="4" borderId="1" xfId="0" applyNumberFormat="1" applyFont="1" applyFill="1" applyBorder="1" applyAlignment="1" applyProtection="1">
      <alignment horizontal="center" vertical="center" wrapText="1"/>
      <protection hidden="1"/>
    </xf>
    <xf numFmtId="0" fontId="5" fillId="4" borderId="4" xfId="0" applyFont="1" applyFill="1" applyBorder="1" applyAlignment="1" applyProtection="1">
      <alignment horizontal="left" vertical="center"/>
      <protection hidden="1"/>
    </xf>
    <xf numFmtId="187" fontId="5" fillId="4" borderId="5" xfId="21" applyNumberFormat="1"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4" fillId="3" borderId="0" xfId="0" applyFont="1" applyFill="1" applyBorder="1" applyAlignment="1" applyProtection="1">
      <alignment horizontal="right" vertical="center"/>
      <protection hidden="1"/>
    </xf>
    <xf numFmtId="0" fontId="5" fillId="3" borderId="0" xfId="0" applyFont="1" applyFill="1" applyBorder="1" applyAlignment="1" applyProtection="1">
      <alignment horizontal="left" vertical="center"/>
      <protection hidden="1"/>
    </xf>
    <xf numFmtId="0" fontId="5" fillId="3" borderId="6" xfId="0" applyFont="1" applyFill="1" applyBorder="1" applyAlignment="1" applyProtection="1">
      <alignment vertical="center"/>
      <protection hidden="1"/>
    </xf>
    <xf numFmtId="2" fontId="4" fillId="3" borderId="7" xfId="0" applyNumberFormat="1" applyFont="1" applyFill="1" applyBorder="1" applyAlignment="1" applyProtection="1">
      <alignment horizontal="center" vertical="center"/>
      <protection hidden="1"/>
    </xf>
    <xf numFmtId="2" fontId="4" fillId="3" borderId="8" xfId="0" applyNumberFormat="1" applyFont="1" applyFill="1" applyBorder="1" applyAlignment="1" applyProtection="1">
      <alignment horizontal="center" vertical="center"/>
      <protection hidden="1"/>
    </xf>
    <xf numFmtId="2" fontId="5" fillId="4" borderId="1" xfId="0" applyNumberFormat="1" applyFont="1" applyFill="1" applyBorder="1" applyAlignment="1" applyProtection="1">
      <alignment horizontal="right" vertical="center"/>
      <protection hidden="1"/>
    </xf>
    <xf numFmtId="2" fontId="4" fillId="3" borderId="9" xfId="0" applyNumberFormat="1" applyFont="1" applyFill="1" applyBorder="1" applyAlignment="1" applyProtection="1">
      <alignment horizontal="left" vertical="center"/>
      <protection hidden="1"/>
    </xf>
    <xf numFmtId="2" fontId="4" fillId="3" borderId="10" xfId="0" applyNumberFormat="1" applyFont="1" applyFill="1" applyBorder="1" applyAlignment="1" applyProtection="1">
      <alignment horizontal="center" vertical="center"/>
      <protection hidden="1"/>
    </xf>
    <xf numFmtId="2" fontId="4" fillId="3" borderId="11" xfId="0" applyNumberFormat="1" applyFont="1" applyFill="1" applyBorder="1" applyAlignment="1" applyProtection="1">
      <alignment horizontal="center" vertical="center"/>
      <protection hidden="1"/>
    </xf>
    <xf numFmtId="2" fontId="4" fillId="3" borderId="9" xfId="0" applyNumberFormat="1" applyFont="1" applyFill="1" applyBorder="1" applyAlignment="1" applyProtection="1">
      <alignment horizontal="center" vertical="center"/>
      <protection hidden="1"/>
    </xf>
    <xf numFmtId="2" fontId="4" fillId="3" borderId="7" xfId="0" applyNumberFormat="1" applyFont="1" applyFill="1" applyBorder="1" applyAlignment="1" applyProtection="1">
      <alignment horizontal="left" vertical="center"/>
      <protection hidden="1"/>
    </xf>
    <xf numFmtId="0" fontId="5" fillId="4" borderId="2" xfId="0" applyFont="1" applyFill="1" applyBorder="1" applyAlignment="1" applyProtection="1">
      <alignment vertical="center"/>
      <protection hidden="1"/>
    </xf>
    <xf numFmtId="0" fontId="5" fillId="4" borderId="1" xfId="0" applyFont="1" applyFill="1" applyBorder="1" applyAlignment="1" applyProtection="1">
      <alignment horizontal="center" vertical="center"/>
      <protection hidden="1"/>
    </xf>
    <xf numFmtId="0" fontId="4" fillId="3" borderId="8" xfId="0" applyFont="1" applyFill="1" applyBorder="1" applyAlignment="1" applyProtection="1">
      <alignment vertical="center"/>
      <protection hidden="1"/>
    </xf>
    <xf numFmtId="187" fontId="5" fillId="4" borderId="1" xfId="21" applyNumberFormat="1" applyFont="1" applyFill="1" applyBorder="1" applyAlignment="1" applyProtection="1">
      <alignment horizontal="center" vertical="center"/>
      <protection hidden="1"/>
    </xf>
    <xf numFmtId="0" fontId="4" fillId="3" borderId="7" xfId="0" applyFont="1" applyFill="1" applyBorder="1" applyAlignment="1" applyProtection="1">
      <alignment horizontal="left" vertical="center"/>
      <protection hidden="1"/>
    </xf>
    <xf numFmtId="0" fontId="8" fillId="3" borderId="7"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8" fillId="3" borderId="8" xfId="0" applyFont="1" applyFill="1" applyBorder="1" applyAlignment="1" applyProtection="1">
      <alignment vertical="center"/>
      <protection hidden="1"/>
    </xf>
    <xf numFmtId="1" fontId="8" fillId="3" borderId="7" xfId="0" applyNumberFormat="1" applyFont="1" applyFill="1" applyBorder="1" applyAlignment="1" applyProtection="1">
      <alignment vertical="center"/>
      <protection hidden="1"/>
    </xf>
    <xf numFmtId="2" fontId="8" fillId="3" borderId="0" xfId="0" applyNumberFormat="1" applyFont="1" applyFill="1" applyBorder="1" applyAlignment="1" applyProtection="1">
      <alignment horizontal="center" vertical="center"/>
      <protection hidden="1"/>
    </xf>
    <xf numFmtId="2" fontId="8" fillId="3" borderId="8" xfId="0" applyNumberFormat="1" applyFont="1" applyFill="1" applyBorder="1" applyAlignment="1" applyProtection="1">
      <alignment horizontal="center" vertical="center"/>
      <protection hidden="1"/>
    </xf>
    <xf numFmtId="1" fontId="4" fillId="3" borderId="7" xfId="0" applyNumberFormat="1" applyFont="1" applyFill="1" applyBorder="1" applyAlignment="1" applyProtection="1">
      <alignment vertical="center"/>
      <protection hidden="1"/>
    </xf>
    <xf numFmtId="0" fontId="4" fillId="3" borderId="7" xfId="0" applyFont="1" applyFill="1" applyBorder="1" applyAlignment="1" applyProtection="1">
      <alignment vertical="center"/>
      <protection hidden="1"/>
    </xf>
    <xf numFmtId="0" fontId="8" fillId="3" borderId="0" xfId="0" applyFont="1" applyFill="1" applyBorder="1" applyAlignment="1" applyProtection="1" quotePrefix="1">
      <alignment vertical="center"/>
      <protection hidden="1"/>
    </xf>
    <xf numFmtId="0" fontId="8" fillId="3" borderId="9" xfId="0" applyFont="1" applyFill="1" applyBorder="1" applyAlignment="1" applyProtection="1">
      <alignment vertical="center"/>
      <protection hidden="1"/>
    </xf>
    <xf numFmtId="2" fontId="8" fillId="3" borderId="10" xfId="0" applyNumberFormat="1" applyFont="1" applyFill="1" applyBorder="1" applyAlignment="1" applyProtection="1">
      <alignment horizontal="center" vertical="center"/>
      <protection hidden="1"/>
    </xf>
    <xf numFmtId="0" fontId="8" fillId="3" borderId="10" xfId="0" applyFont="1" applyFill="1" applyBorder="1" applyAlignment="1" applyProtection="1">
      <alignment vertical="center"/>
      <protection hidden="1"/>
    </xf>
    <xf numFmtId="0" fontId="8" fillId="3" borderId="11" xfId="0" applyFont="1" applyFill="1" applyBorder="1" applyAlignment="1" applyProtection="1">
      <alignment vertical="center"/>
      <protection hidden="1"/>
    </xf>
    <xf numFmtId="0" fontId="4" fillId="3" borderId="0" xfId="0" applyFont="1" applyFill="1" applyAlignment="1" applyProtection="1">
      <alignment horizontal="center" vertical="center"/>
      <protection hidden="1"/>
    </xf>
    <xf numFmtId="2" fontId="5" fillId="3" borderId="0" xfId="0" applyNumberFormat="1" applyFont="1" applyFill="1" applyBorder="1" applyAlignment="1" applyProtection="1">
      <alignment horizontal="center" vertical="center"/>
      <protection hidden="1"/>
    </xf>
    <xf numFmtId="2" fontId="5" fillId="4" borderId="2" xfId="0" applyNumberFormat="1" applyFont="1" applyFill="1" applyBorder="1" applyAlignment="1" applyProtection="1">
      <alignment horizontal="left" vertical="center"/>
      <protection hidden="1"/>
    </xf>
    <xf numFmtId="2" fontId="5" fillId="4" borderId="12" xfId="0" applyNumberFormat="1" applyFont="1" applyFill="1" applyBorder="1" applyAlignment="1" applyProtection="1">
      <alignment horizontal="left" vertical="center"/>
      <protection hidden="1"/>
    </xf>
    <xf numFmtId="2" fontId="5" fillId="4" borderId="13" xfId="0" applyNumberFormat="1" applyFont="1" applyFill="1" applyBorder="1" applyAlignment="1" applyProtection="1">
      <alignment horizontal="center" vertical="center"/>
      <protection hidden="1"/>
    </xf>
    <xf numFmtId="2" fontId="5" fillId="4" borderId="4" xfId="0" applyNumberFormat="1" applyFont="1" applyFill="1" applyBorder="1" applyAlignment="1" applyProtection="1">
      <alignment horizontal="left" vertical="center"/>
      <protection hidden="1"/>
    </xf>
    <xf numFmtId="2" fontId="5" fillId="4" borderId="5" xfId="0" applyNumberFormat="1" applyFont="1" applyFill="1" applyBorder="1" applyAlignment="1" applyProtection="1">
      <alignment horizontal="center" vertical="center"/>
      <protection hidden="1"/>
    </xf>
    <xf numFmtId="2" fontId="5" fillId="4" borderId="6" xfId="0" applyNumberFormat="1" applyFont="1" applyFill="1" applyBorder="1" applyAlignment="1" applyProtection="1">
      <alignment horizontal="center" vertical="center"/>
      <protection hidden="1"/>
    </xf>
    <xf numFmtId="0" fontId="4" fillId="3" borderId="0" xfId="0" applyFont="1" applyFill="1" applyBorder="1" applyAlignment="1" applyProtection="1">
      <alignment vertical="top" wrapText="1"/>
      <protection hidden="1"/>
    </xf>
    <xf numFmtId="2" fontId="5" fillId="4" borderId="1" xfId="0" applyNumberFormat="1" applyFont="1" applyFill="1" applyBorder="1" applyAlignment="1" applyProtection="1">
      <alignment horizontal="center" vertical="center"/>
      <protection locked="0"/>
    </xf>
    <xf numFmtId="2" fontId="13" fillId="3" borderId="0" xfId="0" applyNumberFormat="1" applyFont="1" applyFill="1" applyBorder="1" applyAlignment="1" applyProtection="1">
      <alignment horizontal="left" vertical="center"/>
      <protection hidden="1"/>
    </xf>
    <xf numFmtId="2" fontId="4" fillId="3" borderId="0" xfId="0" applyNumberFormat="1" applyFont="1" applyFill="1" applyBorder="1" applyAlignment="1" applyProtection="1">
      <alignment horizontal="left"/>
      <protection hidden="1"/>
    </xf>
    <xf numFmtId="2" fontId="4" fillId="3" borderId="0" xfId="0" applyNumberFormat="1" applyFont="1" applyFill="1" applyBorder="1" applyAlignment="1" applyProtection="1">
      <alignment horizontal="center"/>
      <protection hidden="1"/>
    </xf>
    <xf numFmtId="2" fontId="15" fillId="3" borderId="0" xfId="20" applyNumberFormat="1" applyFont="1" applyFill="1" applyBorder="1" applyAlignment="1" applyProtection="1">
      <alignment horizontal="center"/>
      <protection hidden="1"/>
    </xf>
    <xf numFmtId="0" fontId="6" fillId="5" borderId="14" xfId="0" applyFont="1" applyFill="1" applyBorder="1" applyAlignment="1" applyProtection="1">
      <alignment horizontal="center" vertical="center"/>
      <protection hidden="1"/>
    </xf>
    <xf numFmtId="0" fontId="6" fillId="5" borderId="15" xfId="0" applyFont="1" applyFill="1" applyBorder="1" applyAlignment="1" applyProtection="1">
      <alignment horizontal="center" vertical="center"/>
      <protection hidden="1"/>
    </xf>
    <xf numFmtId="2" fontId="11" fillId="4" borderId="16" xfId="0" applyNumberFormat="1" applyFont="1" applyFill="1" applyBorder="1" applyAlignment="1" applyProtection="1">
      <alignment horizontal="center" vertical="center" wrapText="1"/>
      <protection hidden="1"/>
    </xf>
    <xf numFmtId="2" fontId="5" fillId="4" borderId="13" xfId="0" applyNumberFormat="1" applyFont="1" applyFill="1" applyBorder="1" applyAlignment="1" applyProtection="1">
      <alignment horizontal="center" vertical="center" wrapText="1"/>
      <protection hidden="1"/>
    </xf>
    <xf numFmtId="2" fontId="5" fillId="4" borderId="16" xfId="0" applyNumberFormat="1" applyFont="1" applyFill="1" applyBorder="1" applyAlignment="1" applyProtection="1">
      <alignment horizontal="center" vertical="center" wrapText="1"/>
      <protection hidden="1"/>
    </xf>
    <xf numFmtId="2" fontId="5" fillId="4" borderId="17" xfId="0" applyNumberFormat="1" applyFont="1" applyFill="1" applyBorder="1" applyAlignment="1" applyProtection="1">
      <alignment horizontal="center" vertical="center" wrapText="1"/>
      <protection hidden="1"/>
    </xf>
    <xf numFmtId="2" fontId="5" fillId="4" borderId="18" xfId="0" applyNumberFormat="1" applyFont="1" applyFill="1" applyBorder="1" applyAlignment="1" applyProtection="1">
      <alignment horizontal="center" vertical="center" wrapText="1"/>
      <protection hidden="1"/>
    </xf>
    <xf numFmtId="0" fontId="9" fillId="3" borderId="14" xfId="0" applyFont="1" applyFill="1" applyBorder="1" applyAlignment="1" applyProtection="1">
      <alignment horizontal="left" vertical="top" wrapText="1"/>
      <protection hidden="1"/>
    </xf>
    <xf numFmtId="0" fontId="9" fillId="3" borderId="15" xfId="0" applyFont="1" applyFill="1" applyBorder="1" applyAlignment="1" applyProtection="1">
      <alignment horizontal="left" vertical="top" wrapText="1"/>
      <protection hidden="1"/>
    </xf>
    <xf numFmtId="0" fontId="9" fillId="3" borderId="19" xfId="0" applyFont="1" applyFill="1" applyBorder="1" applyAlignment="1" applyProtection="1">
      <alignment horizontal="left" vertical="top" wrapText="1"/>
      <protection hidden="1"/>
    </xf>
    <xf numFmtId="0" fontId="9" fillId="3" borderId="7" xfId="0" applyFont="1" applyFill="1" applyBorder="1" applyAlignment="1" applyProtection="1">
      <alignment horizontal="left" vertical="top" wrapText="1"/>
      <protection hidden="1"/>
    </xf>
    <xf numFmtId="0" fontId="9" fillId="3" borderId="0" xfId="0" applyFont="1" applyFill="1" applyBorder="1" applyAlignment="1" applyProtection="1">
      <alignment horizontal="left" vertical="top" wrapText="1"/>
      <protection hidden="1"/>
    </xf>
    <xf numFmtId="0" fontId="9" fillId="3" borderId="8" xfId="0" applyFont="1" applyFill="1" applyBorder="1" applyAlignment="1" applyProtection="1">
      <alignment horizontal="left" vertical="top" wrapText="1"/>
      <protection hidden="1"/>
    </xf>
    <xf numFmtId="0" fontId="9" fillId="3" borderId="9" xfId="0" applyFont="1" applyFill="1" applyBorder="1" applyAlignment="1" applyProtection="1">
      <alignment horizontal="left" vertical="top" wrapText="1"/>
      <protection hidden="1"/>
    </xf>
    <xf numFmtId="0" fontId="9" fillId="3" borderId="10" xfId="0" applyFont="1" applyFill="1" applyBorder="1" applyAlignment="1" applyProtection="1">
      <alignment horizontal="left" vertical="top" wrapText="1"/>
      <protection hidden="1"/>
    </xf>
    <xf numFmtId="0" fontId="9" fillId="3" borderId="11" xfId="0" applyFont="1" applyFill="1" applyBorder="1" applyAlignment="1" applyProtection="1">
      <alignment horizontal="left" vertical="top" wrapText="1"/>
      <protection hidden="1"/>
    </xf>
    <xf numFmtId="2" fontId="5" fillId="4" borderId="2" xfId="0" applyNumberFormat="1" applyFont="1" applyFill="1" applyBorder="1" applyAlignment="1" applyProtection="1">
      <alignment horizontal="center" vertical="center" wrapText="1"/>
      <protection hidden="1"/>
    </xf>
    <xf numFmtId="2" fontId="5" fillId="4" borderId="1" xfId="0" applyNumberFormat="1" applyFont="1" applyFill="1" applyBorder="1" applyAlignment="1" applyProtection="1">
      <alignment horizontal="center" vertical="center" wrapText="1"/>
      <protection hidden="1"/>
    </xf>
    <xf numFmtId="2" fontId="5" fillId="4" borderId="3" xfId="0" applyNumberFormat="1" applyFont="1" applyFill="1" applyBorder="1" applyAlignment="1" applyProtection="1">
      <alignment horizontal="center" vertical="center" wrapText="1"/>
      <protection hidden="1"/>
    </xf>
    <xf numFmtId="2" fontId="5" fillId="4" borderId="12" xfId="0" applyNumberFormat="1" applyFont="1" applyFill="1" applyBorder="1" applyAlignment="1" applyProtection="1">
      <alignment horizontal="center" vertical="center" wrapText="1"/>
      <protection hidden="1"/>
    </xf>
    <xf numFmtId="2" fontId="5" fillId="4" borderId="20" xfId="0" applyNumberFormat="1" applyFont="1" applyFill="1" applyBorder="1" applyAlignment="1" applyProtection="1">
      <alignment horizontal="center" vertical="center" wrapText="1"/>
      <protection hidden="1"/>
    </xf>
    <xf numFmtId="2" fontId="11" fillId="4" borderId="13" xfId="0" applyNumberFormat="1" applyFont="1" applyFill="1" applyBorder="1" applyAlignment="1" applyProtection="1">
      <alignment horizontal="center" vertical="center" wrapText="1"/>
      <protection hidden="1"/>
    </xf>
    <xf numFmtId="0" fontId="6" fillId="5" borderId="19" xfId="0" applyFont="1" applyFill="1" applyBorder="1" applyAlignment="1" applyProtection="1">
      <alignment horizontal="center" vertical="center"/>
      <protection hidden="1"/>
    </xf>
    <xf numFmtId="0" fontId="7" fillId="3" borderId="21" xfId="0" applyFont="1" applyFill="1" applyBorder="1" applyAlignment="1" applyProtection="1">
      <alignment horizontal="left" vertical="center" wrapText="1"/>
      <protection hidden="1"/>
    </xf>
    <xf numFmtId="0" fontId="7" fillId="3" borderId="22"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left" vertical="center" wrapText="1"/>
      <protection hidden="1"/>
    </xf>
    <xf numFmtId="0" fontId="5" fillId="3" borderId="23"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0" fontId="8" fillId="3" borderId="7"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wrapText="1"/>
      <protection hidden="1"/>
    </xf>
    <xf numFmtId="2" fontId="5" fillId="4" borderId="24" xfId="0" applyNumberFormat="1" applyFont="1" applyFill="1" applyBorder="1" applyAlignment="1" applyProtection="1">
      <alignment horizontal="left" vertical="center" wrapText="1"/>
      <protection hidden="1"/>
    </xf>
    <xf numFmtId="2" fontId="5" fillId="4" borderId="2" xfId="0" applyNumberFormat="1" applyFont="1" applyFill="1" applyBorder="1" applyAlignment="1" applyProtection="1">
      <alignment horizontal="left" vertical="center" wrapText="1"/>
      <protection hidden="1"/>
    </xf>
    <xf numFmtId="2" fontId="5" fillId="4" borderId="25" xfId="0" applyNumberFormat="1" applyFont="1" applyFill="1" applyBorder="1" applyAlignment="1" applyProtection="1">
      <alignment horizontal="center" vertical="center" wrapText="1"/>
      <protection hidden="1"/>
    </xf>
    <xf numFmtId="0" fontId="6" fillId="5" borderId="24" xfId="0" applyFont="1" applyFill="1" applyBorder="1" applyAlignment="1" applyProtection="1">
      <alignment horizontal="center" vertical="center"/>
      <protection hidden="1"/>
    </xf>
    <xf numFmtId="0" fontId="6" fillId="5" borderId="25" xfId="0" applyFont="1" applyFill="1" applyBorder="1" applyAlignment="1" applyProtection="1">
      <alignment horizontal="center" vertical="center"/>
      <protection hidden="1"/>
    </xf>
    <xf numFmtId="0" fontId="6" fillId="5" borderId="26" xfId="0" applyFont="1" applyFill="1" applyBorder="1" applyAlignment="1" applyProtection="1">
      <alignment horizontal="center" vertical="center"/>
      <protection hidden="1"/>
    </xf>
    <xf numFmtId="2" fontId="5" fillId="4" borderId="25" xfId="0" applyNumberFormat="1" applyFont="1" applyFill="1" applyBorder="1" applyAlignment="1" applyProtection="1">
      <alignment horizontal="center" vertical="center"/>
      <protection hidden="1"/>
    </xf>
    <xf numFmtId="2" fontId="5" fillId="4" borderId="26" xfId="0" applyNumberFormat="1" applyFont="1" applyFill="1" applyBorder="1" applyAlignment="1" applyProtection="1">
      <alignment horizontal="center" vertical="center"/>
      <protection hidden="1"/>
    </xf>
    <xf numFmtId="2" fontId="5" fillId="4" borderId="1" xfId="0" applyNumberFormat="1" applyFont="1" applyFill="1" applyBorder="1" applyAlignment="1" applyProtection="1">
      <alignment horizontal="center" vertical="center"/>
      <protection hidden="1"/>
    </xf>
    <xf numFmtId="2" fontId="5" fillId="4" borderId="3" xfId="0" applyNumberFormat="1" applyFont="1" applyFill="1" applyBorder="1" applyAlignment="1" applyProtection="1">
      <alignment horizontal="center" vertical="center"/>
      <protection hidden="1"/>
    </xf>
    <xf numFmtId="1" fontId="7" fillId="3" borderId="7" xfId="0" applyNumberFormat="1" applyFont="1" applyFill="1" applyBorder="1" applyAlignment="1" applyProtection="1">
      <alignment horizontal="left" vertical="center" wrapText="1"/>
      <protection hidden="1"/>
    </xf>
    <xf numFmtId="1" fontId="7" fillId="3" borderId="0" xfId="0" applyNumberFormat="1" applyFont="1" applyFill="1" applyBorder="1" applyAlignment="1" applyProtection="1">
      <alignment horizontal="left" vertical="center" wrapText="1"/>
      <protection hidden="1"/>
    </xf>
    <xf numFmtId="1" fontId="7" fillId="3" borderId="8" xfId="0" applyNumberFormat="1" applyFont="1" applyFill="1" applyBorder="1" applyAlignment="1" applyProtection="1">
      <alignment horizontal="left" vertical="center" wrapText="1"/>
      <protection hidden="1"/>
    </xf>
    <xf numFmtId="0" fontId="5" fillId="4" borderId="1" xfId="0" applyFont="1" applyFill="1" applyBorder="1" applyAlignment="1" applyProtection="1">
      <alignment horizontal="center" vertical="center"/>
      <protection hidden="1"/>
    </xf>
    <xf numFmtId="2" fontId="16" fillId="3" borderId="27" xfId="0" applyNumberFormat="1" applyFont="1" applyFill="1" applyBorder="1" applyAlignment="1" applyProtection="1">
      <alignment horizontal="center" vertical="center"/>
      <protection hidden="1"/>
    </xf>
    <xf numFmtId="0" fontId="6" fillId="5" borderId="7" xfId="0"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6" fillId="5" borderId="8" xfId="0" applyFont="1" applyFill="1" applyBorder="1" applyAlignment="1" applyProtection="1">
      <alignment horizontal="center" vertical="center"/>
      <protection hidden="1"/>
    </xf>
    <xf numFmtId="0" fontId="5" fillId="3" borderId="28" xfId="0" applyFont="1" applyFill="1" applyBorder="1" applyAlignment="1" applyProtection="1">
      <alignment horizontal="center" vertical="center"/>
      <protection hidden="1"/>
    </xf>
    <xf numFmtId="0" fontId="5" fillId="3" borderId="29" xfId="0" applyFont="1" applyFill="1" applyBorder="1" applyAlignment="1" applyProtection="1">
      <alignment horizontal="center" vertical="center"/>
      <protection hidden="1"/>
    </xf>
    <xf numFmtId="0" fontId="5" fillId="3" borderId="30" xfId="0" applyFont="1" applyFill="1" applyBorder="1" applyAlignment="1" applyProtection="1">
      <alignment horizontal="center" vertical="center"/>
      <protection hidden="1"/>
    </xf>
    <xf numFmtId="0" fontId="4" fillId="3" borderId="15" xfId="0" applyFont="1" applyFill="1" applyBorder="1" applyAlignment="1" applyProtection="1">
      <alignment vertical="center" wrapText="1"/>
      <protection hidden="1"/>
    </xf>
    <xf numFmtId="0" fontId="18" fillId="3" borderId="15" xfId="0" applyFont="1" applyFill="1" applyBorder="1" applyAlignment="1" applyProtection="1">
      <alignment vertical="center"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ill>
        <patternFill>
          <bgColor rgb="FF00FF00"/>
        </patternFill>
      </fill>
      <border/>
    </dxf>
    <dxf>
      <fill>
        <patternFill>
          <bgColor rgb="FFFF0000"/>
        </patternFill>
      </fill>
      <border/>
    </dxf>
    <dxf>
      <fill>
        <patternFill patternType="solid">
          <bgColor rgb="FF993300"/>
        </patternFill>
      </fill>
      <border/>
    </dxf>
    <dxf>
      <fill>
        <patternFill>
          <bgColor rgb="FFFFFF99"/>
        </patternFill>
      </fill>
      <border/>
    </dxf>
    <dxf>
      <font>
        <color rgb="FF993300"/>
      </font>
      <border/>
    </dxf>
    <dxf>
      <font>
        <color rgb="FFFFFF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666699"/>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207488"/>
      <rgbColor rgb="00243D4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1009650</xdr:colOff>
      <xdr:row>110</xdr:row>
      <xdr:rowOff>0</xdr:rowOff>
    </xdr:from>
    <xdr:to>
      <xdr:col>4</xdr:col>
      <xdr:colOff>942975</xdr:colOff>
      <xdr:row>112</xdr:row>
      <xdr:rowOff>28575</xdr:rowOff>
    </xdr:to>
    <xdr:pic>
      <xdr:nvPicPr>
        <xdr:cNvPr id="1" name="CommandButton1"/>
        <xdr:cNvPicPr preferRelativeResize="1">
          <a:picLocks noChangeAspect="1"/>
        </xdr:cNvPicPr>
      </xdr:nvPicPr>
      <xdr:blipFill>
        <a:blip r:embed="rId1"/>
        <a:stretch>
          <a:fillRect/>
        </a:stretch>
      </xdr:blipFill>
      <xdr:spPr>
        <a:xfrm>
          <a:off x="3114675" y="11220450"/>
          <a:ext cx="2038350" cy="428625"/>
        </a:xfrm>
        <a:prstGeom prst="rect">
          <a:avLst/>
        </a:prstGeom>
        <a:noFill/>
        <a:ln w="9525" cmpd="sng">
          <a:noFill/>
        </a:ln>
      </xdr:spPr>
    </xdr:pic>
    <xdr:clientData/>
  </xdr:twoCellAnchor>
  <xdr:twoCellAnchor editAs="oneCell">
    <xdr:from>
      <xdr:col>6</xdr:col>
      <xdr:colOff>9525</xdr:colOff>
      <xdr:row>110</xdr:row>
      <xdr:rowOff>0</xdr:rowOff>
    </xdr:from>
    <xdr:to>
      <xdr:col>7</xdr:col>
      <xdr:colOff>1028700</xdr:colOff>
      <xdr:row>112</xdr:row>
      <xdr:rowOff>28575</xdr:rowOff>
    </xdr:to>
    <xdr:pic>
      <xdr:nvPicPr>
        <xdr:cNvPr id="2" name="CommandButton2"/>
        <xdr:cNvPicPr preferRelativeResize="1">
          <a:picLocks noChangeAspect="1"/>
        </xdr:cNvPicPr>
      </xdr:nvPicPr>
      <xdr:blipFill>
        <a:blip r:embed="rId2"/>
        <a:stretch>
          <a:fillRect/>
        </a:stretch>
      </xdr:blipFill>
      <xdr:spPr>
        <a:xfrm>
          <a:off x="6257925" y="11220450"/>
          <a:ext cx="20383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verseimpact.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128"/>
  <sheetViews>
    <sheetView tabSelected="1" workbookViewId="0" topLeftCell="A1">
      <selection activeCell="A12" sqref="A12:K12"/>
    </sheetView>
  </sheetViews>
  <sheetFormatPr defaultColWidth="9.140625" defaultRowHeight="12.75"/>
  <cols>
    <col min="1" max="1" width="15.28125" style="3" customWidth="1"/>
    <col min="2" max="3" width="16.28125" style="2" customWidth="1"/>
    <col min="4" max="7" width="15.28125" style="2" customWidth="1"/>
    <col min="8" max="9" width="16.28125" style="2" customWidth="1"/>
    <col min="10" max="11" width="15.28125" style="2" customWidth="1"/>
    <col min="12" max="16384" width="9.140625" style="2" customWidth="1"/>
  </cols>
  <sheetData>
    <row r="1" spans="1:11" ht="35.25" thickBot="1" thickTop="1">
      <c r="A1" s="112" t="s">
        <v>43</v>
      </c>
      <c r="B1" s="112"/>
      <c r="C1" s="112"/>
      <c r="D1" s="112"/>
      <c r="E1" s="112"/>
      <c r="F1" s="112"/>
      <c r="G1" s="112"/>
      <c r="H1" s="112"/>
      <c r="I1" s="112"/>
      <c r="J1" s="112"/>
      <c r="K1" s="112"/>
    </row>
    <row r="2" spans="1:6" s="65" customFormat="1" ht="31.5" customHeight="1" thickTop="1">
      <c r="A2" s="64"/>
      <c r="F2" s="66" t="s">
        <v>46</v>
      </c>
    </row>
    <row r="3" spans="1:9" s="7" customFormat="1" ht="15.75" customHeight="1" thickBot="1">
      <c r="A3" s="63" t="s">
        <v>41</v>
      </c>
      <c r="B3" s="4"/>
      <c r="C3" s="4"/>
      <c r="D3" s="4"/>
      <c r="E3" s="5"/>
      <c r="F3" s="6"/>
      <c r="G3" s="4"/>
      <c r="I3" s="4"/>
    </row>
    <row r="4" spans="1:16" ht="15.75" customHeight="1">
      <c r="A4" s="101" t="s">
        <v>39</v>
      </c>
      <c r="B4" s="102"/>
      <c r="C4" s="102"/>
      <c r="D4" s="102"/>
      <c r="E4" s="102"/>
      <c r="F4" s="102"/>
      <c r="G4" s="102"/>
      <c r="H4" s="102"/>
      <c r="I4" s="102"/>
      <c r="J4" s="102"/>
      <c r="K4" s="103"/>
      <c r="L4" s="8"/>
      <c r="M4" s="8"/>
      <c r="N4" s="8"/>
      <c r="O4" s="8"/>
      <c r="P4" s="8"/>
    </row>
    <row r="5" spans="1:14" s="7" customFormat="1" ht="15.75" customHeight="1">
      <c r="A5" s="99"/>
      <c r="B5" s="84" t="s">
        <v>16</v>
      </c>
      <c r="C5" s="84"/>
      <c r="D5" s="84"/>
      <c r="E5" s="84"/>
      <c r="F5" s="84" t="s">
        <v>17</v>
      </c>
      <c r="G5" s="84"/>
      <c r="H5" s="84"/>
      <c r="I5" s="84"/>
      <c r="J5" s="106" t="s">
        <v>18</v>
      </c>
      <c r="K5" s="107"/>
      <c r="N5" s="12"/>
    </row>
    <row r="6" spans="1:14" s="7" customFormat="1" ht="15.75" customHeight="1">
      <c r="A6" s="99"/>
      <c r="B6" s="84" t="s">
        <v>19</v>
      </c>
      <c r="C6" s="84"/>
      <c r="D6" s="84" t="s">
        <v>20</v>
      </c>
      <c r="E6" s="84"/>
      <c r="F6" s="84" t="s">
        <v>49</v>
      </c>
      <c r="G6" s="84"/>
      <c r="H6" s="84" t="s">
        <v>20</v>
      </c>
      <c r="I6" s="84"/>
      <c r="J6" s="106"/>
      <c r="K6" s="107"/>
      <c r="N6" s="12"/>
    </row>
    <row r="7" spans="1:14" s="7" customFormat="1" ht="15.75" customHeight="1">
      <c r="A7" s="99"/>
      <c r="B7" s="13" t="s">
        <v>3</v>
      </c>
      <c r="C7" s="13" t="s">
        <v>2</v>
      </c>
      <c r="D7" s="13" t="s">
        <v>3</v>
      </c>
      <c r="E7" s="13" t="s">
        <v>2</v>
      </c>
      <c r="F7" s="13" t="s">
        <v>3</v>
      </c>
      <c r="G7" s="13" t="s">
        <v>2</v>
      </c>
      <c r="H7" s="13" t="s">
        <v>3</v>
      </c>
      <c r="I7" s="13" t="s">
        <v>2</v>
      </c>
      <c r="J7" s="10" t="s">
        <v>19</v>
      </c>
      <c r="K7" s="14" t="s">
        <v>20</v>
      </c>
      <c r="N7" s="12"/>
    </row>
    <row r="8" spans="1:11" s="7" customFormat="1" ht="15.75" customHeight="1">
      <c r="A8" s="15" t="s">
        <v>5</v>
      </c>
      <c r="B8" s="1"/>
      <c r="C8" s="1"/>
      <c r="D8" s="16" t="str">
        <f>IF(OR(B8="",C8="",B9="",C9=""),"-",B8/J10)</f>
        <v>-</v>
      </c>
      <c r="E8" s="16" t="str">
        <f>IF(OR(B8="",C8="",B9="",C9=""),"-",C8/J10)</f>
        <v>-</v>
      </c>
      <c r="F8" s="17" t="str">
        <f>IF(OR(B8="",C8="",B9="",C9=""),"-",K8*B10)</f>
        <v>-</v>
      </c>
      <c r="G8" s="17" t="str">
        <f>IF(OR(B8="",C8="",B9="",C9=""),"-",K8*C10)</f>
        <v>-</v>
      </c>
      <c r="H8" s="16" t="str">
        <f>IF(OR(B8="",C8="",B9="",C9=""),"-",F8/J10)</f>
        <v>-</v>
      </c>
      <c r="I8" s="16" t="str">
        <f>IF(OR(B8="",C8="",B9="",C9=""),"-",G8/J10)</f>
        <v>-</v>
      </c>
      <c r="J8" s="18" t="str">
        <f>IF(OR(B8="",C8="",B9="",C9=""),"-",SUM(B8:C8))</f>
        <v>-</v>
      </c>
      <c r="K8" s="19" t="str">
        <f>IF(OR(B8="",C8="",B9="",C9=""),"-",J8/J10)</f>
        <v>-</v>
      </c>
    </row>
    <row r="9" spans="1:11" s="7" customFormat="1" ht="15.75" customHeight="1">
      <c r="A9" s="15" t="s">
        <v>6</v>
      </c>
      <c r="B9" s="1"/>
      <c r="C9" s="1"/>
      <c r="D9" s="16" t="str">
        <f>IF(OR(B8="",C8="",B9="",C9=""),"-",B9/J10)</f>
        <v>-</v>
      </c>
      <c r="E9" s="16" t="str">
        <f>IF(OR(B8="",C8="",B9="",C9=""),"-",C9/J10)</f>
        <v>-</v>
      </c>
      <c r="F9" s="17" t="str">
        <f>IF(OR(B8="",C8="",B9="",C9=""),"-",K9*B10)</f>
        <v>-</v>
      </c>
      <c r="G9" s="17" t="str">
        <f>IF(OR(B8="",C8="",B9="",C9=""),"-",K9*C10)</f>
        <v>-</v>
      </c>
      <c r="H9" s="16" t="str">
        <f>IF(OR(B8="",C8="",B9="",C9=""),"-",F9/J10)</f>
        <v>-</v>
      </c>
      <c r="I9" s="16" t="str">
        <f>IF(OR(B8="",C8="",B9="",C9=""),"-",G9/J10)</f>
        <v>-</v>
      </c>
      <c r="J9" s="18" t="str">
        <f>IF(OR(B8="",C8="",B9="",C9=""),"-",SUM(B9:C9))</f>
        <v>-</v>
      </c>
      <c r="K9" s="19" t="str">
        <f>IF(OR(B8="",C8="",B9="",C9=""),"-",J9/J10)</f>
        <v>-</v>
      </c>
    </row>
    <row r="10" spans="1:11" s="7" customFormat="1" ht="15.75" customHeight="1">
      <c r="A10" s="9" t="s">
        <v>21</v>
      </c>
      <c r="B10" s="13" t="str">
        <f>IF(OR(B8="",C8="",B9="",C9=""),"-",SUM(B8:B9))</f>
        <v>-</v>
      </c>
      <c r="C10" s="13" t="str">
        <f>IF(OR(B8="",C8="",B9="",C9=""),"-",SUM(C8:C9))</f>
        <v>-</v>
      </c>
      <c r="D10" s="16" t="str">
        <f>IF(OR(B8="",C8="",B9="",C9=""),"-",SUM(D8:D9))</f>
        <v>-</v>
      </c>
      <c r="E10" s="16" t="str">
        <f>IF(OR(B8="",C8="",B9="",C9=""),"-",SUM(E8:E9))</f>
        <v>-</v>
      </c>
      <c r="F10" s="20" t="str">
        <f>IF(OR(B8="",C8="",B9="",C9=""),"-",SUM(F8:F9))</f>
        <v>-</v>
      </c>
      <c r="G10" s="20" t="str">
        <f>IF(OR(B8="",C8="",B9="",C9=""),"-",SUM(G8:G9))</f>
        <v>-</v>
      </c>
      <c r="H10" s="16" t="str">
        <f>IF(OR(B8="",C8="",B9="",C9=""),"-",SUM(H8:H9))</f>
        <v>-</v>
      </c>
      <c r="I10" s="16" t="str">
        <f>IF(OR(B8="",C8="",B9="",C9=""),"-",SUM(I8:I9))</f>
        <v>-</v>
      </c>
      <c r="J10" s="18" t="str">
        <f>IF(OR(B8="",C8="",B9="",C9=""),"-",SUM(B10:C10))</f>
        <v>-</v>
      </c>
      <c r="K10" s="19" t="str">
        <f>IF(OR(B8="",C8="",B9="",C9=""),"-",J10/J10)</f>
        <v>-</v>
      </c>
    </row>
    <row r="11" spans="1:11" s="7" customFormat="1" ht="15.75" customHeight="1" thickBot="1">
      <c r="A11" s="21" t="s">
        <v>45</v>
      </c>
      <c r="B11" s="22" t="str">
        <f>IF(OR(B8="",C8="",B9="",C9=""),"-",B8/B10)</f>
        <v>-</v>
      </c>
      <c r="C11" s="22" t="str">
        <f>IF(OR(B8="",C8="",B9="",C9=""),"-",C8/C10)</f>
        <v>-</v>
      </c>
      <c r="D11" s="116"/>
      <c r="E11" s="117"/>
      <c r="F11" s="117"/>
      <c r="G11" s="117"/>
      <c r="H11" s="117"/>
      <c r="I11" s="118"/>
      <c r="J11" s="22" t="str">
        <f>IF(OR(B8="",C8="",B9="",C9=""),"-",J8/J10)</f>
        <v>-</v>
      </c>
      <c r="K11" s="23"/>
    </row>
    <row r="12" spans="1:11" s="7" customFormat="1" ht="15.75" customHeight="1">
      <c r="A12" s="119"/>
      <c r="B12" s="119"/>
      <c r="C12" s="119"/>
      <c r="D12" s="119"/>
      <c r="E12" s="119"/>
      <c r="F12" s="119"/>
      <c r="G12" s="119"/>
      <c r="H12" s="119"/>
      <c r="I12" s="119"/>
      <c r="J12" s="119"/>
      <c r="K12" s="119"/>
    </row>
    <row r="13" spans="5:10" s="7" customFormat="1" ht="15.75" customHeight="1">
      <c r="E13" s="24"/>
      <c r="F13" s="24"/>
      <c r="G13" s="24"/>
      <c r="H13" s="24"/>
      <c r="I13" s="24"/>
      <c r="J13" s="25"/>
    </row>
    <row r="14" spans="5:10" s="7" customFormat="1" ht="15.75" customHeight="1" hidden="1">
      <c r="E14" s="24"/>
      <c r="F14" s="24"/>
      <c r="G14" s="24"/>
      <c r="H14" s="24"/>
      <c r="I14" s="24"/>
      <c r="J14" s="25"/>
    </row>
    <row r="15" spans="5:10" s="7" customFormat="1" ht="15.75" customHeight="1" hidden="1">
      <c r="E15" s="24"/>
      <c r="F15" s="24"/>
      <c r="G15" s="24"/>
      <c r="H15" s="24"/>
      <c r="I15" s="24"/>
      <c r="J15" s="25"/>
    </row>
    <row r="16" spans="5:10" s="7" customFormat="1" ht="15.75" customHeight="1" hidden="1">
      <c r="E16" s="24"/>
      <c r="F16" s="24"/>
      <c r="G16" s="24"/>
      <c r="H16" s="24"/>
      <c r="I16" s="24"/>
      <c r="J16" s="25"/>
    </row>
    <row r="17" spans="5:10" s="7" customFormat="1" ht="15.75" customHeight="1" hidden="1">
      <c r="E17" s="24"/>
      <c r="F17" s="24"/>
      <c r="G17" s="24"/>
      <c r="H17" s="24"/>
      <c r="I17" s="24"/>
      <c r="J17" s="25"/>
    </row>
    <row r="18" spans="5:10" s="7" customFormat="1" ht="15.75" customHeight="1" hidden="1">
      <c r="E18" s="24"/>
      <c r="F18" s="24"/>
      <c r="G18" s="24"/>
      <c r="H18" s="24"/>
      <c r="I18" s="24"/>
      <c r="J18" s="25"/>
    </row>
    <row r="19" spans="5:10" s="7" customFormat="1" ht="15.75" customHeight="1" hidden="1">
      <c r="E19" s="24"/>
      <c r="F19" s="24"/>
      <c r="G19" s="24"/>
      <c r="H19" s="24"/>
      <c r="I19" s="24"/>
      <c r="J19" s="25"/>
    </row>
    <row r="20" spans="5:10" s="7" customFormat="1" ht="15.75" customHeight="1" hidden="1">
      <c r="E20" s="24"/>
      <c r="F20" s="24"/>
      <c r="G20" s="24"/>
      <c r="H20" s="24"/>
      <c r="I20" s="24"/>
      <c r="J20" s="25"/>
    </row>
    <row r="21" spans="5:10" s="7" customFormat="1" ht="15.75" customHeight="1" hidden="1">
      <c r="E21" s="24"/>
      <c r="F21" s="24"/>
      <c r="G21" s="24"/>
      <c r="H21" s="24"/>
      <c r="I21" s="24"/>
      <c r="J21" s="25"/>
    </row>
    <row r="22" spans="5:10" s="7" customFormat="1" ht="15.75" customHeight="1" hidden="1">
      <c r="E22" s="24"/>
      <c r="F22" s="24"/>
      <c r="G22" s="24"/>
      <c r="H22" s="24"/>
      <c r="I22" s="24"/>
      <c r="J22" s="25"/>
    </row>
    <row r="23" spans="1:10" s="7" customFormat="1" ht="15.75" customHeight="1" thickBot="1">
      <c r="A23" s="63" t="s">
        <v>42</v>
      </c>
      <c r="E23" s="24"/>
      <c r="F23" s="24"/>
      <c r="G23" s="24"/>
      <c r="H23" s="24"/>
      <c r="I23" s="24"/>
      <c r="J23" s="25"/>
    </row>
    <row r="24" spans="1:16" ht="15.75" customHeight="1" thickBot="1">
      <c r="A24" s="101" t="s">
        <v>40</v>
      </c>
      <c r="B24" s="102"/>
      <c r="C24" s="102"/>
      <c r="D24" s="102"/>
      <c r="E24" s="102"/>
      <c r="F24" s="102"/>
      <c r="G24" s="102"/>
      <c r="H24" s="102"/>
      <c r="I24" s="102"/>
      <c r="J24" s="102"/>
      <c r="K24" s="103"/>
      <c r="L24" s="8"/>
      <c r="M24" s="8"/>
      <c r="N24" s="8"/>
      <c r="O24" s="8"/>
      <c r="P24" s="8"/>
    </row>
    <row r="25" spans="1:20" s="7" customFormat="1" ht="15.75" customHeight="1">
      <c r="A25" s="98"/>
      <c r="B25" s="100" t="s">
        <v>16</v>
      </c>
      <c r="C25" s="100"/>
      <c r="D25" s="100"/>
      <c r="E25" s="100"/>
      <c r="F25" s="100" t="s">
        <v>17</v>
      </c>
      <c r="G25" s="100"/>
      <c r="H25" s="100"/>
      <c r="I25" s="100"/>
      <c r="J25" s="104" t="s">
        <v>18</v>
      </c>
      <c r="K25" s="105"/>
      <c r="N25" s="2"/>
      <c r="O25" s="2"/>
      <c r="P25" s="2"/>
      <c r="Q25" s="2"/>
      <c r="R25" s="2"/>
      <c r="S25" s="2"/>
      <c r="T25" s="2"/>
    </row>
    <row r="26" spans="1:11" s="7" customFormat="1" ht="15.75" customHeight="1">
      <c r="A26" s="99"/>
      <c r="B26" s="84" t="s">
        <v>19</v>
      </c>
      <c r="C26" s="84"/>
      <c r="D26" s="84" t="s">
        <v>20</v>
      </c>
      <c r="E26" s="84"/>
      <c r="F26" s="84" t="s">
        <v>49</v>
      </c>
      <c r="G26" s="84"/>
      <c r="H26" s="84" t="s">
        <v>20</v>
      </c>
      <c r="I26" s="84"/>
      <c r="J26" s="106"/>
      <c r="K26" s="107"/>
    </row>
    <row r="27" spans="1:11" s="7" customFormat="1" ht="15.75" customHeight="1">
      <c r="A27" s="99"/>
      <c r="B27" s="13" t="s">
        <v>0</v>
      </c>
      <c r="C27" s="13" t="s">
        <v>1</v>
      </c>
      <c r="D27" s="13" t="s">
        <v>0</v>
      </c>
      <c r="E27" s="13" t="s">
        <v>1</v>
      </c>
      <c r="F27" s="13" t="s">
        <v>0</v>
      </c>
      <c r="G27" s="13" t="s">
        <v>1</v>
      </c>
      <c r="H27" s="13" t="s">
        <v>0</v>
      </c>
      <c r="I27" s="13" t="s">
        <v>1</v>
      </c>
      <c r="J27" s="10" t="s">
        <v>19</v>
      </c>
      <c r="K27" s="14" t="s">
        <v>20</v>
      </c>
    </row>
    <row r="28" spans="1:11" s="7" customFormat="1" ht="15.75" customHeight="1">
      <c r="A28" s="15" t="s">
        <v>5</v>
      </c>
      <c r="B28" s="1"/>
      <c r="C28" s="1"/>
      <c r="D28" s="16" t="str">
        <f>IF(OR(B28="",C28="",B29="",C29=""),"-",B28/J30)</f>
        <v>-</v>
      </c>
      <c r="E28" s="16" t="str">
        <f>IF(OR(B28="",C28="",B29="",C29=""),"-",C28/J30)</f>
        <v>-</v>
      </c>
      <c r="F28" s="17" t="str">
        <f>IF(OR(B28="",C28="",B29="",C29=""),"-",K28*B30)</f>
        <v>-</v>
      </c>
      <c r="G28" s="17" t="str">
        <f>IF(OR(B28="",C28="",B29="",C29=""),"-",K28*C30)</f>
        <v>-</v>
      </c>
      <c r="H28" s="16" t="str">
        <f>IF(OR(B28="",C28="",B29="",C29=""),"-",F28/J30)</f>
        <v>-</v>
      </c>
      <c r="I28" s="16" t="str">
        <f>IF(OR(B28="",C28="",B29="",C29=""),"-",G28/J30)</f>
        <v>-</v>
      </c>
      <c r="J28" s="18" t="str">
        <f>IF(OR(B28="",C28="",B29="",C29=""),"-",SUM(B28:C28))</f>
        <v>-</v>
      </c>
      <c r="K28" s="19" t="str">
        <f>IF(OR(B28="",C28="",B29="",C29=""),"-",J28/J30)</f>
        <v>-</v>
      </c>
    </row>
    <row r="29" spans="1:11" s="7" customFormat="1" ht="15.75" customHeight="1">
      <c r="A29" s="15" t="s">
        <v>6</v>
      </c>
      <c r="B29" s="1"/>
      <c r="C29" s="1"/>
      <c r="D29" s="16" t="str">
        <f>IF(OR(B28="",C28="",B29="",C29=""),"-",B29/J30)</f>
        <v>-</v>
      </c>
      <c r="E29" s="16" t="str">
        <f>IF(OR(B28="",C28="",B29="",C29=""),"-",C29/J30)</f>
        <v>-</v>
      </c>
      <c r="F29" s="17" t="str">
        <f>IF(OR(B28="",C28="",B29="",C29=""),"-",K29*B30)</f>
        <v>-</v>
      </c>
      <c r="G29" s="17" t="str">
        <f>IF(OR(B28="",C28="",B29="",C29=""),"-",K29*C30)</f>
        <v>-</v>
      </c>
      <c r="H29" s="16" t="str">
        <f>IF(OR(B28="",C28="",B29="",C29=""),"-",F29/J30)</f>
        <v>-</v>
      </c>
      <c r="I29" s="16" t="str">
        <f>IF(OR(B28="",C28="",B29="",C29=""),"-",G29/J30)</f>
        <v>-</v>
      </c>
      <c r="J29" s="18" t="str">
        <f>IF(OR(B28="",C28="",B29="",C29=""),"-",SUM(B29:C29))</f>
        <v>-</v>
      </c>
      <c r="K29" s="19" t="str">
        <f>IF(OR(B28="",C28="",B29="",C29=""),"-",J29/J30)</f>
        <v>-</v>
      </c>
    </row>
    <row r="30" spans="1:11" s="7" customFormat="1" ht="15.75" customHeight="1">
      <c r="A30" s="9" t="s">
        <v>21</v>
      </c>
      <c r="B30" s="13" t="str">
        <f>IF(OR(B28="",C28="",B29="",C29=""),"-",SUM(B28:B29))</f>
        <v>-</v>
      </c>
      <c r="C30" s="13" t="str">
        <f>IF(OR(B28="",C28="",B29="",C29=""),"-",SUM(C28:C29))</f>
        <v>-</v>
      </c>
      <c r="D30" s="16" t="str">
        <f>IF(OR(B28="",C28="",B29="",C29=""),"-",SUM(D28:D29))</f>
        <v>-</v>
      </c>
      <c r="E30" s="16" t="str">
        <f>IF(OR(B28="",C28="",B29="",C29=""),"-",SUM(E28:E29))</f>
        <v>-</v>
      </c>
      <c r="F30" s="20" t="str">
        <f>IF(OR(B28="",C28="",B29="",C29=""),"-",SUM(F28:F29))</f>
        <v>-</v>
      </c>
      <c r="G30" s="20" t="str">
        <f>IF(OR(B28="",C28="",B29="",C29=""),"-",SUM(G28:G29))</f>
        <v>-</v>
      </c>
      <c r="H30" s="16" t="str">
        <f>IF(OR(B28="",C28="",B29="",C29=""),"-",SUM(H28:H29))</f>
        <v>-</v>
      </c>
      <c r="I30" s="16" t="str">
        <f>IF(OR(B28="",C28="",B29="",C29=""),"-",SUM(I28:I29))</f>
        <v>-</v>
      </c>
      <c r="J30" s="18" t="str">
        <f>IF(OR(B28="",C28="",B29="",C29=""),"-",SUM(B30:C30))</f>
        <v>-</v>
      </c>
      <c r="K30" s="19" t="str">
        <f>IF(OR(B28="",C28="",B29="",C29=""),"-",J30/J30)</f>
        <v>-</v>
      </c>
    </row>
    <row r="31" spans="1:15" s="7" customFormat="1" ht="15.75" customHeight="1" thickBot="1">
      <c r="A31" s="21" t="s">
        <v>45</v>
      </c>
      <c r="B31" s="22" t="str">
        <f>IF(OR(B28="",C28="",B29="",C29=""),"-",B28/B30)</f>
        <v>-</v>
      </c>
      <c r="C31" s="22" t="str">
        <f>IF(OR(B28="",C28="",B29="",C29=""),"-",C28/C30)</f>
        <v>-</v>
      </c>
      <c r="D31" s="116"/>
      <c r="E31" s="117"/>
      <c r="F31" s="117"/>
      <c r="G31" s="117"/>
      <c r="H31" s="117"/>
      <c r="I31" s="118"/>
      <c r="J31" s="22" t="str">
        <f>IF(OR(B28="",C28="",B29="",C29=""),"-",J28/J30)</f>
        <v>-</v>
      </c>
      <c r="K31" s="26"/>
      <c r="L31" s="8"/>
      <c r="M31" s="8"/>
      <c r="N31" s="8"/>
      <c r="O31" s="8"/>
    </row>
    <row r="32" spans="1:11" s="7" customFormat="1" ht="48" customHeight="1">
      <c r="A32" s="120" t="s">
        <v>50</v>
      </c>
      <c r="B32" s="119"/>
      <c r="C32" s="119"/>
      <c r="D32" s="119"/>
      <c r="E32" s="119"/>
      <c r="F32" s="119"/>
      <c r="G32" s="119"/>
      <c r="H32" s="119"/>
      <c r="I32" s="119"/>
      <c r="J32" s="119"/>
      <c r="K32" s="119"/>
    </row>
    <row r="33" spans="1:9" s="7" customFormat="1" ht="15.75" customHeight="1">
      <c r="A33" s="6"/>
      <c r="B33" s="4"/>
      <c r="C33" s="4"/>
      <c r="D33" s="4"/>
      <c r="E33" s="5"/>
      <c r="F33" s="6"/>
      <c r="G33" s="4"/>
      <c r="I33" s="4"/>
    </row>
    <row r="34" spans="1:9" s="7" customFormat="1" ht="15.75" customHeight="1" hidden="1">
      <c r="A34" s="6"/>
      <c r="B34" s="4"/>
      <c r="C34" s="4"/>
      <c r="D34" s="4"/>
      <c r="E34" s="5"/>
      <c r="F34" s="6"/>
      <c r="G34" s="4"/>
      <c r="I34" s="4"/>
    </row>
    <row r="35" spans="1:9" s="7" customFormat="1" ht="15.75" customHeight="1" hidden="1">
      <c r="A35" s="6"/>
      <c r="B35" s="4"/>
      <c r="C35" s="4"/>
      <c r="D35" s="4"/>
      <c r="E35" s="5"/>
      <c r="F35" s="6"/>
      <c r="G35" s="4"/>
      <c r="I35" s="4"/>
    </row>
    <row r="36" spans="1:9" s="7" customFormat="1" ht="15.75" customHeight="1" hidden="1">
      <c r="A36" s="6"/>
      <c r="B36" s="4"/>
      <c r="C36" s="4"/>
      <c r="D36" s="4"/>
      <c r="E36" s="5"/>
      <c r="F36" s="6"/>
      <c r="G36" s="4"/>
      <c r="I36" s="4"/>
    </row>
    <row r="37" spans="1:9" s="7" customFormat="1" ht="15.75" customHeight="1" hidden="1">
      <c r="A37" s="6"/>
      <c r="B37" s="4"/>
      <c r="C37" s="4"/>
      <c r="D37" s="4"/>
      <c r="E37" s="5"/>
      <c r="F37" s="6"/>
      <c r="G37" s="4"/>
      <c r="I37" s="4"/>
    </row>
    <row r="38" spans="1:9" s="7" customFormat="1" ht="15.75" customHeight="1" hidden="1">
      <c r="A38" s="6"/>
      <c r="B38" s="4"/>
      <c r="C38" s="4"/>
      <c r="D38" s="4"/>
      <c r="E38" s="5"/>
      <c r="F38" s="6"/>
      <c r="G38" s="4"/>
      <c r="I38" s="4"/>
    </row>
    <row r="39" spans="1:9" s="7" customFormat="1" ht="15.75" customHeight="1" hidden="1">
      <c r="A39" s="6"/>
      <c r="B39" s="4"/>
      <c r="C39" s="4"/>
      <c r="D39" s="4"/>
      <c r="E39" s="5"/>
      <c r="F39" s="6"/>
      <c r="G39" s="4"/>
      <c r="I39" s="4"/>
    </row>
    <row r="40" spans="1:9" s="7" customFormat="1" ht="15.75" customHeight="1" hidden="1">
      <c r="A40" s="6"/>
      <c r="B40" s="4"/>
      <c r="C40" s="4"/>
      <c r="D40" s="4"/>
      <c r="E40" s="5"/>
      <c r="F40" s="6"/>
      <c r="G40" s="4"/>
      <c r="I40" s="4"/>
    </row>
    <row r="41" spans="1:9" s="7" customFormat="1" ht="15.75" customHeight="1" hidden="1">
      <c r="A41" s="6"/>
      <c r="B41" s="4"/>
      <c r="C41" s="4"/>
      <c r="D41" s="4"/>
      <c r="E41" s="5"/>
      <c r="F41" s="6"/>
      <c r="G41" s="4"/>
      <c r="I41" s="4"/>
    </row>
    <row r="42" spans="1:9" s="7" customFormat="1" ht="15.75" customHeight="1" hidden="1">
      <c r="A42" s="6"/>
      <c r="B42" s="4"/>
      <c r="C42" s="4"/>
      <c r="D42" s="4"/>
      <c r="E42" s="5"/>
      <c r="F42" s="6"/>
      <c r="G42" s="4"/>
      <c r="I42" s="4"/>
    </row>
    <row r="43" spans="1:9" s="7" customFormat="1" ht="15.75" customHeight="1" hidden="1">
      <c r="A43" s="6"/>
      <c r="B43" s="4"/>
      <c r="C43" s="4"/>
      <c r="D43" s="4"/>
      <c r="E43" s="5"/>
      <c r="F43" s="6"/>
      <c r="G43" s="4"/>
      <c r="I43" s="4"/>
    </row>
    <row r="44" spans="1:9" s="7" customFormat="1" ht="15.75" customHeight="1" hidden="1">
      <c r="A44" s="6"/>
      <c r="B44" s="4"/>
      <c r="C44" s="4"/>
      <c r="D44" s="4"/>
      <c r="E44" s="5"/>
      <c r="F44" s="6"/>
      <c r="G44" s="4"/>
      <c r="I44" s="4"/>
    </row>
    <row r="45" spans="1:9" s="7" customFormat="1" ht="15.75" customHeight="1" hidden="1">
      <c r="A45" s="6"/>
      <c r="B45" s="4"/>
      <c r="C45" s="4"/>
      <c r="D45" s="4"/>
      <c r="E45" s="5"/>
      <c r="F45" s="6"/>
      <c r="G45" s="4"/>
      <c r="I45" s="4"/>
    </row>
    <row r="46" spans="1:9" s="7" customFormat="1" ht="15.75" customHeight="1" hidden="1">
      <c r="A46" s="6"/>
      <c r="B46" s="4"/>
      <c r="C46" s="4"/>
      <c r="D46" s="4"/>
      <c r="E46" s="5"/>
      <c r="F46" s="6"/>
      <c r="G46" s="4"/>
      <c r="I46" s="4"/>
    </row>
    <row r="47" spans="1:9" s="7" customFormat="1" ht="15.75" customHeight="1" hidden="1">
      <c r="A47" s="6"/>
      <c r="B47" s="4"/>
      <c r="C47" s="4"/>
      <c r="D47" s="4"/>
      <c r="E47" s="5"/>
      <c r="F47" s="6"/>
      <c r="G47" s="4"/>
      <c r="I47" s="4"/>
    </row>
    <row r="48" spans="1:9" s="7" customFormat="1" ht="15.75" customHeight="1" hidden="1">
      <c r="A48" s="6"/>
      <c r="B48" s="4"/>
      <c r="C48" s="4"/>
      <c r="D48" s="4"/>
      <c r="E48" s="5"/>
      <c r="F48" s="6"/>
      <c r="G48" s="4"/>
      <c r="I48" s="4"/>
    </row>
    <row r="49" spans="1:9" s="7" customFormat="1" ht="15.75" customHeight="1" hidden="1">
      <c r="A49" s="6"/>
      <c r="B49" s="4"/>
      <c r="C49" s="4"/>
      <c r="D49" s="4"/>
      <c r="E49" s="5"/>
      <c r="F49" s="6"/>
      <c r="G49" s="4"/>
      <c r="I49" s="4"/>
    </row>
    <row r="50" spans="1:9" s="7" customFormat="1" ht="15.75" customHeight="1" hidden="1">
      <c r="A50" s="6"/>
      <c r="B50" s="4"/>
      <c r="C50" s="4"/>
      <c r="D50" s="4"/>
      <c r="E50" s="5"/>
      <c r="F50" s="6"/>
      <c r="G50" s="4"/>
      <c r="I50" s="4"/>
    </row>
    <row r="51" spans="1:9" s="7" customFormat="1" ht="15.75" customHeight="1" hidden="1">
      <c r="A51" s="6"/>
      <c r="B51" s="4"/>
      <c r="C51" s="4"/>
      <c r="D51" s="4"/>
      <c r="E51" s="5"/>
      <c r="F51" s="6"/>
      <c r="G51" s="4"/>
      <c r="I51" s="4"/>
    </row>
    <row r="52" spans="1:9" s="7" customFormat="1" ht="15.75" customHeight="1" hidden="1">
      <c r="A52" s="6"/>
      <c r="B52" s="4"/>
      <c r="C52" s="4"/>
      <c r="D52" s="4"/>
      <c r="E52" s="5"/>
      <c r="F52" s="6"/>
      <c r="G52" s="4"/>
      <c r="I52" s="4"/>
    </row>
    <row r="53" spans="1:9" s="7" customFormat="1" ht="15.75" customHeight="1" hidden="1">
      <c r="A53" s="6"/>
      <c r="B53" s="4"/>
      <c r="C53" s="4"/>
      <c r="D53" s="4"/>
      <c r="E53" s="5"/>
      <c r="F53" s="6"/>
      <c r="G53" s="4"/>
      <c r="I53" s="4"/>
    </row>
    <row r="54" spans="1:9" s="7" customFormat="1" ht="15.75" customHeight="1" hidden="1">
      <c r="A54" s="6"/>
      <c r="B54" s="4"/>
      <c r="C54" s="4"/>
      <c r="D54" s="4"/>
      <c r="E54" s="5"/>
      <c r="F54" s="6"/>
      <c r="G54" s="4"/>
      <c r="I54" s="4"/>
    </row>
    <row r="55" spans="1:9" s="7" customFormat="1" ht="15.75" customHeight="1" hidden="1">
      <c r="A55" s="6"/>
      <c r="B55" s="4"/>
      <c r="C55" s="4"/>
      <c r="D55" s="4"/>
      <c r="E55" s="5"/>
      <c r="F55" s="6"/>
      <c r="G55" s="4"/>
      <c r="I55" s="4"/>
    </row>
    <row r="56" spans="1:9" s="7" customFormat="1" ht="15.75" customHeight="1" hidden="1">
      <c r="A56" s="6"/>
      <c r="B56" s="4"/>
      <c r="C56" s="4"/>
      <c r="D56" s="4"/>
      <c r="E56" s="5"/>
      <c r="F56" s="6"/>
      <c r="G56" s="4"/>
      <c r="I56" s="4"/>
    </row>
    <row r="57" spans="1:9" s="7" customFormat="1" ht="15.75" customHeight="1" hidden="1">
      <c r="A57" s="6"/>
      <c r="B57" s="4"/>
      <c r="C57" s="4"/>
      <c r="D57" s="4"/>
      <c r="E57" s="5"/>
      <c r="F57" s="6"/>
      <c r="G57" s="4"/>
      <c r="I57" s="4"/>
    </row>
    <row r="58" spans="1:9" s="7" customFormat="1" ht="15.75" customHeight="1" hidden="1">
      <c r="A58" s="6"/>
      <c r="B58" s="4"/>
      <c r="C58" s="4"/>
      <c r="D58" s="4"/>
      <c r="E58" s="5"/>
      <c r="F58" s="6"/>
      <c r="G58" s="4"/>
      <c r="I58" s="4"/>
    </row>
    <row r="59" spans="1:9" s="7" customFormat="1" ht="15.75" customHeight="1" hidden="1">
      <c r="A59" s="6"/>
      <c r="B59" s="4"/>
      <c r="C59" s="4"/>
      <c r="D59" s="4"/>
      <c r="E59" s="5"/>
      <c r="F59" s="6"/>
      <c r="G59" s="4"/>
      <c r="I59" s="4"/>
    </row>
    <row r="60" spans="1:9" s="7" customFormat="1" ht="15.75" customHeight="1" hidden="1">
      <c r="A60" s="6"/>
      <c r="B60" s="4"/>
      <c r="C60" s="4"/>
      <c r="D60" s="4"/>
      <c r="E60" s="5"/>
      <c r="F60" s="6"/>
      <c r="G60" s="4"/>
      <c r="I60" s="4"/>
    </row>
    <row r="61" spans="1:9" s="7" customFormat="1" ht="15.75" customHeight="1" hidden="1">
      <c r="A61" s="6"/>
      <c r="B61" s="4"/>
      <c r="C61" s="4"/>
      <c r="D61" s="4"/>
      <c r="E61" s="5"/>
      <c r="F61" s="6"/>
      <c r="G61" s="4"/>
      <c r="I61" s="4"/>
    </row>
    <row r="62" spans="1:9" s="7" customFormat="1" ht="15.75" customHeight="1" hidden="1">
      <c r="A62" s="6"/>
      <c r="B62" s="4"/>
      <c r="C62" s="4"/>
      <c r="D62" s="4"/>
      <c r="E62" s="5"/>
      <c r="F62" s="6"/>
      <c r="G62" s="4"/>
      <c r="I62" s="4"/>
    </row>
    <row r="63" spans="1:9" s="7" customFormat="1" ht="15.75" customHeight="1" hidden="1">
      <c r="A63" s="6"/>
      <c r="B63" s="4"/>
      <c r="C63" s="4"/>
      <c r="D63" s="4"/>
      <c r="E63" s="5"/>
      <c r="F63" s="6"/>
      <c r="G63" s="4"/>
      <c r="I63" s="4"/>
    </row>
    <row r="64" spans="1:9" s="7" customFormat="1" ht="15.75" customHeight="1" hidden="1">
      <c r="A64" s="6"/>
      <c r="B64" s="4"/>
      <c r="C64" s="4"/>
      <c r="D64" s="4"/>
      <c r="E64" s="5"/>
      <c r="F64" s="6"/>
      <c r="G64" s="4"/>
      <c r="I64" s="4"/>
    </row>
    <row r="65" spans="1:9" s="7" customFormat="1" ht="15.75" customHeight="1" hidden="1">
      <c r="A65" s="6"/>
      <c r="B65" s="4"/>
      <c r="C65" s="4"/>
      <c r="D65" s="4"/>
      <c r="E65" s="5"/>
      <c r="F65" s="6"/>
      <c r="G65" s="4"/>
      <c r="I65" s="4"/>
    </row>
    <row r="66" spans="1:9" s="7" customFormat="1" ht="15.75" customHeight="1" hidden="1">
      <c r="A66" s="6"/>
      <c r="B66" s="4"/>
      <c r="C66" s="4"/>
      <c r="D66" s="4"/>
      <c r="E66" s="5"/>
      <c r="F66" s="6"/>
      <c r="G66" s="4"/>
      <c r="I66" s="4"/>
    </row>
    <row r="67" spans="1:9" s="7" customFormat="1" ht="15.75" customHeight="1" hidden="1">
      <c r="A67" s="6"/>
      <c r="B67" s="4"/>
      <c r="C67" s="4"/>
      <c r="D67" s="4"/>
      <c r="E67" s="5"/>
      <c r="F67" s="6"/>
      <c r="G67" s="4"/>
      <c r="I67" s="4"/>
    </row>
    <row r="68" spans="1:9" s="7" customFormat="1" ht="15.75" customHeight="1" hidden="1">
      <c r="A68" s="6"/>
      <c r="B68" s="4"/>
      <c r="C68" s="4"/>
      <c r="D68" s="4"/>
      <c r="E68" s="5"/>
      <c r="F68" s="6"/>
      <c r="G68" s="4"/>
      <c r="I68" s="4"/>
    </row>
    <row r="69" spans="1:9" s="7" customFormat="1" ht="15.75" customHeight="1" hidden="1">
      <c r="A69" s="6"/>
      <c r="B69" s="4"/>
      <c r="C69" s="4"/>
      <c r="D69" s="4"/>
      <c r="E69" s="5"/>
      <c r="F69" s="6"/>
      <c r="G69" s="4"/>
      <c r="I69" s="4"/>
    </row>
    <row r="70" spans="1:9" s="7" customFormat="1" ht="15.75" customHeight="1" hidden="1">
      <c r="A70" s="6"/>
      <c r="B70" s="4"/>
      <c r="C70" s="4"/>
      <c r="D70" s="4"/>
      <c r="E70" s="5"/>
      <c r="F70" s="6"/>
      <c r="G70" s="4"/>
      <c r="I70" s="4"/>
    </row>
    <row r="71" spans="1:9" s="7" customFormat="1" ht="15.75" customHeight="1" hidden="1">
      <c r="A71" s="6"/>
      <c r="B71" s="4"/>
      <c r="C71" s="4"/>
      <c r="D71" s="4"/>
      <c r="E71" s="5"/>
      <c r="F71" s="6"/>
      <c r="G71" s="4"/>
      <c r="I71" s="4"/>
    </row>
    <row r="72" spans="1:9" s="7" customFormat="1" ht="15.75" customHeight="1" hidden="1">
      <c r="A72" s="6"/>
      <c r="B72" s="4"/>
      <c r="C72" s="4"/>
      <c r="D72" s="4"/>
      <c r="E72" s="5"/>
      <c r="F72" s="6"/>
      <c r="G72" s="4"/>
      <c r="I72" s="4"/>
    </row>
    <row r="73" spans="1:9" s="7" customFormat="1" ht="15.75" customHeight="1" hidden="1">
      <c r="A73" s="6"/>
      <c r="B73" s="4"/>
      <c r="C73" s="4"/>
      <c r="D73" s="4"/>
      <c r="E73" s="5"/>
      <c r="F73" s="6"/>
      <c r="G73" s="4"/>
      <c r="I73" s="4"/>
    </row>
    <row r="74" spans="1:9" s="7" customFormat="1" ht="15.75" customHeight="1" hidden="1">
      <c r="A74" s="6"/>
      <c r="B74" s="4"/>
      <c r="C74" s="4"/>
      <c r="D74" s="4"/>
      <c r="E74" s="5"/>
      <c r="F74" s="6"/>
      <c r="G74" s="4"/>
      <c r="I74" s="4"/>
    </row>
    <row r="75" spans="1:9" s="7" customFormat="1" ht="15.75" customHeight="1" hidden="1">
      <c r="A75" s="6"/>
      <c r="B75" s="4"/>
      <c r="C75" s="4"/>
      <c r="D75" s="4"/>
      <c r="E75" s="5"/>
      <c r="F75" s="6"/>
      <c r="G75" s="4"/>
      <c r="I75" s="4"/>
    </row>
    <row r="76" spans="1:9" s="7" customFormat="1" ht="15.75" customHeight="1" hidden="1">
      <c r="A76" s="6"/>
      <c r="B76" s="4"/>
      <c r="C76" s="4"/>
      <c r="D76" s="4"/>
      <c r="E76" s="5"/>
      <c r="F76" s="6"/>
      <c r="G76" s="4"/>
      <c r="I76" s="4"/>
    </row>
    <row r="77" spans="1:9" s="7" customFormat="1" ht="15.75" customHeight="1" hidden="1">
      <c r="A77" s="6"/>
      <c r="B77" s="4"/>
      <c r="C77" s="4"/>
      <c r="D77" s="4"/>
      <c r="E77" s="5"/>
      <c r="F77" s="6"/>
      <c r="G77" s="4"/>
      <c r="I77" s="4"/>
    </row>
    <row r="78" spans="1:9" s="7" customFormat="1" ht="15.75" customHeight="1" hidden="1">
      <c r="A78" s="6"/>
      <c r="B78" s="4"/>
      <c r="C78" s="4"/>
      <c r="D78" s="4"/>
      <c r="E78" s="5"/>
      <c r="F78" s="6"/>
      <c r="G78" s="4"/>
      <c r="I78" s="4"/>
    </row>
    <row r="79" spans="1:9" s="7" customFormat="1" ht="15.75" customHeight="1" hidden="1">
      <c r="A79" s="6"/>
      <c r="B79" s="4"/>
      <c r="C79" s="4"/>
      <c r="D79" s="4"/>
      <c r="E79" s="5"/>
      <c r="F79" s="6"/>
      <c r="G79" s="4"/>
      <c r="I79" s="4"/>
    </row>
    <row r="80" spans="1:9" s="7" customFormat="1" ht="15.75" customHeight="1" hidden="1">
      <c r="A80" s="6"/>
      <c r="B80" s="4"/>
      <c r="C80" s="4"/>
      <c r="D80" s="4"/>
      <c r="E80" s="5"/>
      <c r="F80" s="6"/>
      <c r="G80" s="4"/>
      <c r="I80" s="4"/>
    </row>
    <row r="81" spans="1:9" s="7" customFormat="1" ht="15.75" customHeight="1" hidden="1">
      <c r="A81" s="6"/>
      <c r="B81" s="4"/>
      <c r="C81" s="4"/>
      <c r="D81" s="4"/>
      <c r="E81" s="5"/>
      <c r="F81" s="6"/>
      <c r="G81" s="4"/>
      <c r="I81" s="4"/>
    </row>
    <row r="82" spans="1:9" s="7" customFormat="1" ht="15.75" customHeight="1" hidden="1">
      <c r="A82" s="6"/>
      <c r="B82" s="4"/>
      <c r="C82" s="4"/>
      <c r="D82" s="4"/>
      <c r="E82" s="5"/>
      <c r="F82" s="6"/>
      <c r="G82" s="4"/>
      <c r="I82" s="4"/>
    </row>
    <row r="83" spans="1:9" s="7" customFormat="1" ht="15.75" customHeight="1" thickBot="1">
      <c r="A83" s="6"/>
      <c r="B83" s="4"/>
      <c r="C83" s="4"/>
      <c r="D83" s="4"/>
      <c r="E83" s="5"/>
      <c r="F83" s="6"/>
      <c r="G83" s="4"/>
      <c r="I83" s="4"/>
    </row>
    <row r="84" spans="1:11" s="7" customFormat="1" ht="15.75" customHeight="1">
      <c r="A84" s="67" t="s">
        <v>31</v>
      </c>
      <c r="B84" s="68"/>
      <c r="C84" s="68"/>
      <c r="D84" s="68"/>
      <c r="E84" s="89"/>
      <c r="G84" s="67" t="s">
        <v>32</v>
      </c>
      <c r="H84" s="68"/>
      <c r="I84" s="68"/>
      <c r="J84" s="68"/>
      <c r="K84" s="89"/>
    </row>
    <row r="85" spans="1:11" ht="12.75">
      <c r="A85" s="27"/>
      <c r="E85" s="28"/>
      <c r="F85" s="7"/>
      <c r="G85" s="27"/>
      <c r="K85" s="28"/>
    </row>
    <row r="86" spans="1:13" ht="15.75" customHeight="1">
      <c r="A86" s="27"/>
      <c r="B86" s="29" t="s">
        <v>7</v>
      </c>
      <c r="C86" s="10" t="str">
        <f>IF(OR(B8="",C8="",B9="",C9=""),"-",IF(B11&gt;C11,C11/B11,B11/C11))</f>
        <v>-</v>
      </c>
      <c r="E86" s="28"/>
      <c r="G86" s="27"/>
      <c r="H86" s="29" t="s">
        <v>7</v>
      </c>
      <c r="I86" s="10" t="str">
        <f>IF(OR(B28="",C28="",B29="",C29=""),"-",IF(B31&gt;C31,C31/B31,B31/C31))</f>
        <v>-</v>
      </c>
      <c r="K86" s="28"/>
      <c r="M86" s="8"/>
    </row>
    <row r="87" spans="1:11" ht="15.75" customHeight="1">
      <c r="A87" s="27"/>
      <c r="B87" s="29" t="s">
        <v>8</v>
      </c>
      <c r="C87" s="10" t="str">
        <f>IF(OR(B8="",C8="",B9="",C9=""),"-",IF(C86&lt;0.8,"Yes","No"))</f>
        <v>-</v>
      </c>
      <c r="E87" s="28"/>
      <c r="G87" s="27"/>
      <c r="H87" s="29" t="s">
        <v>8</v>
      </c>
      <c r="I87" s="10" t="str">
        <f>IF(OR(B28="",C28="",B29="",C29=""),"-",IF(I86&lt;0.8,"Yes","No"))</f>
        <v>-</v>
      </c>
      <c r="K87" s="28"/>
    </row>
    <row r="88" spans="1:11" ht="15.75" customHeight="1">
      <c r="A88" s="27"/>
      <c r="B88" s="29" t="s">
        <v>44</v>
      </c>
      <c r="C88" s="10" t="str">
        <f>IF(OR(B8="",C8="",B9="",C9=""),"-",IF(C11&lt;B11,C7,IF(B11&lt;C11,B7,"Equal")))</f>
        <v>-</v>
      </c>
      <c r="E88" s="28"/>
      <c r="G88" s="27"/>
      <c r="H88" s="29" t="s">
        <v>44</v>
      </c>
      <c r="I88" s="10" t="str">
        <f>IF(OR(B28="",C28="",B29="",C29=""),"-",IF(C31&lt;B31,C27,IF(B31&lt;C31,B27,"Equal")))</f>
        <v>-</v>
      </c>
      <c r="K88" s="28"/>
    </row>
    <row r="89" spans="1:11" ht="15.75" customHeight="1" thickBot="1">
      <c r="A89" s="30"/>
      <c r="B89" s="31"/>
      <c r="C89" s="31"/>
      <c r="D89" s="31"/>
      <c r="E89" s="32"/>
      <c r="G89" s="33"/>
      <c r="H89" s="31"/>
      <c r="I89" s="31"/>
      <c r="J89" s="31"/>
      <c r="K89" s="32"/>
    </row>
    <row r="90" ht="15.75" customHeight="1">
      <c r="A90" s="34"/>
    </row>
    <row r="91" spans="1:11" s="7" customFormat="1" ht="15.75" customHeight="1">
      <c r="A91" s="113" t="s">
        <v>9</v>
      </c>
      <c r="B91" s="114"/>
      <c r="C91" s="114"/>
      <c r="D91" s="114"/>
      <c r="E91" s="115"/>
      <c r="G91" s="113" t="s">
        <v>10</v>
      </c>
      <c r="H91" s="114"/>
      <c r="I91" s="114"/>
      <c r="J91" s="114"/>
      <c r="K91" s="115"/>
    </row>
    <row r="92" spans="1:20" ht="15.75" customHeight="1">
      <c r="A92" s="108" t="s">
        <v>47</v>
      </c>
      <c r="B92" s="109"/>
      <c r="C92" s="109"/>
      <c r="D92" s="109"/>
      <c r="E92" s="110"/>
      <c r="F92" s="8"/>
      <c r="G92" s="108" t="s">
        <v>47</v>
      </c>
      <c r="H92" s="109"/>
      <c r="I92" s="109"/>
      <c r="J92" s="109"/>
      <c r="K92" s="110"/>
      <c r="L92" s="8"/>
      <c r="N92" s="8"/>
      <c r="O92" s="8"/>
      <c r="P92" s="8"/>
      <c r="T92" s="7"/>
    </row>
    <row r="93" spans="1:20" ht="15.75" customHeight="1">
      <c r="A93" s="108"/>
      <c r="B93" s="109"/>
      <c r="C93" s="109"/>
      <c r="D93" s="109"/>
      <c r="E93" s="110"/>
      <c r="F93" s="8"/>
      <c r="G93" s="108"/>
      <c r="H93" s="109"/>
      <c r="I93" s="109"/>
      <c r="J93" s="109"/>
      <c r="K93" s="110"/>
      <c r="L93" s="8"/>
      <c r="N93" s="8"/>
      <c r="O93" s="8"/>
      <c r="P93" s="8"/>
      <c r="T93" s="7"/>
    </row>
    <row r="94" spans="1:20" ht="15.75" customHeight="1">
      <c r="A94" s="35"/>
      <c r="B94" s="111" t="s">
        <v>11</v>
      </c>
      <c r="C94" s="111"/>
      <c r="D94" s="111"/>
      <c r="E94" s="37"/>
      <c r="F94" s="8"/>
      <c r="G94" s="35"/>
      <c r="H94" s="111" t="s">
        <v>11</v>
      </c>
      <c r="I94" s="111"/>
      <c r="J94" s="111"/>
      <c r="K94" s="37"/>
      <c r="L94" s="8"/>
      <c r="N94" s="8"/>
      <c r="O94" s="8"/>
      <c r="P94" s="8"/>
      <c r="T94" s="7"/>
    </row>
    <row r="95" spans="1:20" ht="15.75" customHeight="1">
      <c r="A95" s="35"/>
      <c r="B95" s="36" t="s">
        <v>3</v>
      </c>
      <c r="C95" s="36" t="s">
        <v>2</v>
      </c>
      <c r="D95" s="36" t="s">
        <v>4</v>
      </c>
      <c r="E95" s="37"/>
      <c r="F95" s="8"/>
      <c r="G95" s="35"/>
      <c r="H95" s="36" t="s">
        <v>0</v>
      </c>
      <c r="I95" s="36" t="s">
        <v>1</v>
      </c>
      <c r="J95" s="36" t="s">
        <v>4</v>
      </c>
      <c r="K95" s="37"/>
      <c r="L95" s="8"/>
      <c r="N95" s="8"/>
      <c r="O95" s="8"/>
      <c r="P95" s="8"/>
      <c r="T95" s="7"/>
    </row>
    <row r="96" spans="1:20" ht="15.75" customHeight="1">
      <c r="A96" s="35" t="s">
        <v>5</v>
      </c>
      <c r="B96" s="36" t="str">
        <f>IF(OR(B8="",C8="",B9="",C9=""),"-",IF(C8/C10&lt;B8/B10,B8-1,B8+1))</f>
        <v>-</v>
      </c>
      <c r="C96" s="36" t="str">
        <f>IF(OR(B8="",C8="",B9="",C9=""),"-",IF(C8/C10&lt;B8/B10,C8+1,C8-1))</f>
        <v>-</v>
      </c>
      <c r="D96" s="36" t="str">
        <f>IF(OR(B8="",C8="",B9="",C9=""),"-",SUM(B96:C96))</f>
        <v>-</v>
      </c>
      <c r="E96" s="37"/>
      <c r="F96" s="8"/>
      <c r="G96" s="35" t="s">
        <v>5</v>
      </c>
      <c r="H96" s="36" t="str">
        <f>IF(OR(B28="",C28="",B29="",C29=""),"-",IF(C28/C30&lt;B28/B30,B28-1,B28+1))</f>
        <v>-</v>
      </c>
      <c r="I96" s="36" t="str">
        <f>IF(OR(B28="",C28="",B29="",C29=""),"-",IF(C28/C30&lt;B28/B30,C28+1,C28-1))</f>
        <v>-</v>
      </c>
      <c r="J96" s="36" t="str">
        <f>IF(OR(B28="",C28="",B29="",C29=""),"-",SUM(H96:I96))</f>
        <v>-</v>
      </c>
      <c r="K96" s="37"/>
      <c r="L96" s="8"/>
      <c r="N96" s="8"/>
      <c r="O96" s="8"/>
      <c r="P96" s="8"/>
      <c r="T96" s="7"/>
    </row>
    <row r="97" spans="1:14" ht="15.75" customHeight="1">
      <c r="A97" s="35" t="s">
        <v>6</v>
      </c>
      <c r="B97" s="36" t="str">
        <f>IF(OR(B8="",C8="",B9="",C9=""),"-",IF(C8/C10&lt;B8/B10,B9+1,B9-1))</f>
        <v>-</v>
      </c>
      <c r="C97" s="36" t="str">
        <f>IF(OR(B8="",C8="",B9="",C9=""),"-",IF(C8/C10&lt;B8/B10,C9-1,C9+1))</f>
        <v>-</v>
      </c>
      <c r="D97" s="36" t="str">
        <f>IF(OR(B8="",C8="",B9="",C9=""),"-",SUM(B97:C97))</f>
        <v>-</v>
      </c>
      <c r="E97" s="37"/>
      <c r="F97" s="8"/>
      <c r="G97" s="35" t="s">
        <v>6</v>
      </c>
      <c r="H97" s="36" t="str">
        <f>IF(OR(B28="",C28="",B29="",C29=""),"-",IF(C28/C30&lt;B28/B30,B29+1,B29-1))</f>
        <v>-</v>
      </c>
      <c r="I97" s="36" t="str">
        <f>IF(OR(B28="",C28="",B29="",C29=""),"-",IF(C28/C30&lt;B28/B30,C29-1,C29+1))</f>
        <v>-</v>
      </c>
      <c r="J97" s="36" t="str">
        <f>IF(OR(B28="",C28="",B29="",C29=""),"-",SUM(H97:I97))</f>
        <v>-</v>
      </c>
      <c r="K97" s="37"/>
      <c r="L97" s="8"/>
      <c r="M97" s="8"/>
      <c r="N97" s="8"/>
    </row>
    <row r="98" spans="1:14" ht="15.75" customHeight="1">
      <c r="A98" s="35" t="s">
        <v>4</v>
      </c>
      <c r="B98" s="36" t="str">
        <f>IF(OR(B8="",C8="",B9="",C9=""),"-",SUM(B96:B97))</f>
        <v>-</v>
      </c>
      <c r="C98" s="36" t="str">
        <f>IF(OR(B8="",C8="",B9="",C9=""),"-",SUM(C96:C97))</f>
        <v>-</v>
      </c>
      <c r="D98" s="36" t="str">
        <f>IF(OR(B8="",C8="",B9="",C9=""),"-",SUM(D96:D97))</f>
        <v>-</v>
      </c>
      <c r="E98" s="37"/>
      <c r="F98" s="8"/>
      <c r="G98" s="35" t="s">
        <v>4</v>
      </c>
      <c r="H98" s="36" t="str">
        <f>IF(OR(B28="",C28="",B29="",C29=""),"-",SUM(H96:H97))</f>
        <v>-</v>
      </c>
      <c r="I98" s="36" t="str">
        <f>IF(OR(B28="",C28="",B29="",C29=""),"-",SUM(I96:I97))</f>
        <v>-</v>
      </c>
      <c r="J98" s="36" t="str">
        <f>IF(OR(B28="",C28="",B29="",C29=""),"-",SUM(J96:J97))</f>
        <v>-</v>
      </c>
      <c r="K98" s="37"/>
      <c r="L98" s="8"/>
      <c r="M98" s="8"/>
      <c r="N98" s="8"/>
    </row>
    <row r="99" spans="1:14" ht="15.75" customHeight="1">
      <c r="A99" s="35" t="s">
        <v>45</v>
      </c>
      <c r="B99" s="38" t="str">
        <f>IF(OR(B8="",C8="",B9="",C9=""),"-",B96/B98)</f>
        <v>-</v>
      </c>
      <c r="C99" s="38" t="str">
        <f>IF(OR(B8="",C8="",B9="",C9=""),"-",C96/C98)</f>
        <v>-</v>
      </c>
      <c r="D99" s="38" t="str">
        <f>IF(OR(B8="",C8="",B9="",C9=""),"-",D96/D98)</f>
        <v>-</v>
      </c>
      <c r="E99" s="37"/>
      <c r="F99" s="8"/>
      <c r="G99" s="35" t="s">
        <v>45</v>
      </c>
      <c r="H99" s="38" t="str">
        <f>IF(OR(B28="",C28="",B29="",C29=""),"-",H96/H98)</f>
        <v>-</v>
      </c>
      <c r="I99" s="38" t="str">
        <f>IF(OR(B28="",C28="",B29="",C29=""),"-",I96/I98)</f>
        <v>-</v>
      </c>
      <c r="J99" s="38" t="str">
        <f>IF(OR(B28="",C28="",B29="",C29=""),"-",J96/J98)</f>
        <v>-</v>
      </c>
      <c r="K99" s="37"/>
      <c r="L99" s="8"/>
      <c r="M99" s="8"/>
      <c r="N99" s="8"/>
    </row>
    <row r="100" spans="1:14" ht="15.75" customHeight="1">
      <c r="A100" s="39"/>
      <c r="B100" s="4"/>
      <c r="C100" s="4"/>
      <c r="D100" s="4"/>
      <c r="E100" s="37"/>
      <c r="F100" s="8"/>
      <c r="G100" s="39"/>
      <c r="H100" s="4"/>
      <c r="I100" s="4"/>
      <c r="J100" s="4"/>
      <c r="K100" s="37"/>
      <c r="L100" s="8"/>
      <c r="M100" s="8"/>
      <c r="N100" s="8"/>
    </row>
    <row r="101" spans="1:14" ht="15.75" customHeight="1">
      <c r="A101" s="96" t="s">
        <v>33</v>
      </c>
      <c r="B101" s="97"/>
      <c r="C101" s="97"/>
      <c r="D101" s="97"/>
      <c r="E101" s="95">
        <f>IF(OR(B8="",C8="",B9="",C9=""),"",IF(IF(C8/C10&lt;B8/B10,C96/C98,B96/B98)&gt;IF(C8/C10&lt;B8/B10,B96/B98,C96/C98),"Yes","No"))</f>
      </c>
      <c r="G101" s="96" t="s">
        <v>33</v>
      </c>
      <c r="H101" s="97"/>
      <c r="I101" s="97"/>
      <c r="J101" s="97"/>
      <c r="K101" s="95">
        <f>IF(OR(B28="",C28="",B29="",C29=""),"",IF(IF(C28/C30&lt;B28/B30,I96/I98,H96/H98)&gt;IF(C28/C30&lt;B28/B30,H96/H98,I96/I98),"Yes","No"))</f>
      </c>
      <c r="M101" s="8"/>
      <c r="N101" s="8"/>
    </row>
    <row r="102" spans="1:14" ht="15.75" customHeight="1">
      <c r="A102" s="96"/>
      <c r="B102" s="97"/>
      <c r="C102" s="97"/>
      <c r="D102" s="97"/>
      <c r="E102" s="95"/>
      <c r="G102" s="96"/>
      <c r="H102" s="97"/>
      <c r="I102" s="97"/>
      <c r="J102" s="97"/>
      <c r="K102" s="95"/>
      <c r="M102" s="8"/>
      <c r="N102" s="8"/>
    </row>
    <row r="103" spans="1:14" ht="15.75" customHeight="1">
      <c r="A103" s="40" t="s">
        <v>12</v>
      </c>
      <c r="B103" s="41"/>
      <c r="C103" s="41"/>
      <c r="D103" s="41"/>
      <c r="E103" s="42"/>
      <c r="F103" s="8"/>
      <c r="G103" s="40" t="s">
        <v>12</v>
      </c>
      <c r="H103" s="41"/>
      <c r="I103" s="41"/>
      <c r="J103" s="41"/>
      <c r="K103" s="42"/>
      <c r="L103" s="8"/>
      <c r="M103" s="8"/>
      <c r="N103" s="8"/>
    </row>
    <row r="104" spans="1:14" ht="15.75" customHeight="1">
      <c r="A104" s="43" t="s">
        <v>13</v>
      </c>
      <c r="B104" s="44"/>
      <c r="C104" s="44"/>
      <c r="D104" s="44"/>
      <c r="E104" s="45"/>
      <c r="G104" s="43" t="s">
        <v>13</v>
      </c>
      <c r="H104" s="41"/>
      <c r="I104" s="41"/>
      <c r="J104" s="41"/>
      <c r="K104" s="42"/>
      <c r="L104" s="8"/>
      <c r="M104" s="8"/>
      <c r="N104" s="8"/>
    </row>
    <row r="105" spans="1:12" ht="15.75" customHeight="1">
      <c r="A105" s="46"/>
      <c r="E105" s="28"/>
      <c r="G105" s="47"/>
      <c r="H105" s="8"/>
      <c r="I105" s="8"/>
      <c r="J105" s="8"/>
      <c r="K105" s="37"/>
      <c r="L105" s="8"/>
    </row>
    <row r="106" spans="1:11" ht="15.75" customHeight="1">
      <c r="A106" s="90" t="s">
        <v>48</v>
      </c>
      <c r="B106" s="91"/>
      <c r="C106" s="91"/>
      <c r="D106" s="91"/>
      <c r="E106" s="94">
        <f>IF(OR(B8="",C8="",B9="",C9=""),"",IF((IF(C11&lt;B11,INT(G8),INT(F8))-IF(C11&lt;B11,C8,B8)&lt;1),"Yes","No"))</f>
      </c>
      <c r="G106" s="90" t="s">
        <v>48</v>
      </c>
      <c r="H106" s="91"/>
      <c r="I106" s="91"/>
      <c r="J106" s="91"/>
      <c r="K106" s="94">
        <f>IF(OR(B28="",C28="",B29="",C29=""),"",IF((IF(C31&lt;B31,INT(G28),INT(F28))-IF(C31&lt;B31,C28,B28)&lt;1),"Yes","No"))</f>
      </c>
    </row>
    <row r="107" spans="1:13" ht="15.75" customHeight="1">
      <c r="A107" s="92"/>
      <c r="B107" s="93"/>
      <c r="C107" s="93"/>
      <c r="D107" s="93"/>
      <c r="E107" s="95"/>
      <c r="G107" s="92"/>
      <c r="H107" s="93"/>
      <c r="I107" s="93"/>
      <c r="J107" s="93"/>
      <c r="K107" s="95"/>
      <c r="M107" s="8"/>
    </row>
    <row r="108" spans="1:13" ht="15.75" customHeight="1">
      <c r="A108" s="43" t="s">
        <v>12</v>
      </c>
      <c r="B108" s="44"/>
      <c r="C108" s="41"/>
      <c r="D108" s="41"/>
      <c r="E108" s="42"/>
      <c r="F108" s="8"/>
      <c r="G108" s="43" t="s">
        <v>14</v>
      </c>
      <c r="H108" s="48"/>
      <c r="I108" s="41"/>
      <c r="J108" s="41"/>
      <c r="K108" s="42"/>
      <c r="L108" s="8"/>
      <c r="M108" s="8"/>
    </row>
    <row r="109" spans="1:13" ht="15.75" customHeight="1" thickBot="1">
      <c r="A109" s="49" t="s">
        <v>13</v>
      </c>
      <c r="B109" s="50"/>
      <c r="C109" s="51"/>
      <c r="D109" s="51"/>
      <c r="E109" s="52"/>
      <c r="F109" s="8"/>
      <c r="G109" s="49" t="s">
        <v>15</v>
      </c>
      <c r="H109" s="51"/>
      <c r="I109" s="51"/>
      <c r="J109" s="51"/>
      <c r="K109" s="52"/>
      <c r="L109" s="8"/>
      <c r="M109" s="8"/>
    </row>
    <row r="110" spans="1:16" ht="15.75" customHeight="1">
      <c r="A110" s="8"/>
      <c r="C110" s="8"/>
      <c r="D110" s="8"/>
      <c r="E110" s="8"/>
      <c r="F110" s="8"/>
      <c r="M110" s="8"/>
      <c r="N110" s="8"/>
      <c r="O110" s="8"/>
      <c r="P110" s="8"/>
    </row>
    <row r="111" ht="15.75" customHeight="1"/>
    <row r="112" ht="15.75" customHeight="1"/>
    <row r="113" spans="1:16" ht="15.75" customHeight="1" thickBot="1">
      <c r="A113" s="8"/>
      <c r="C113" s="8"/>
      <c r="D113" s="8"/>
      <c r="E113" s="8"/>
      <c r="F113" s="8"/>
      <c r="G113" s="8"/>
      <c r="H113" s="8"/>
      <c r="I113" s="8"/>
      <c r="J113" s="8"/>
      <c r="K113" s="8"/>
      <c r="L113" s="8"/>
      <c r="M113" s="8"/>
      <c r="N113" s="8"/>
      <c r="O113" s="8"/>
      <c r="P113" s="8"/>
    </row>
    <row r="114" spans="1:11" s="7" customFormat="1" ht="15.75" customHeight="1">
      <c r="A114" s="67" t="s">
        <v>22</v>
      </c>
      <c r="B114" s="68"/>
      <c r="C114" s="68"/>
      <c r="D114" s="68"/>
      <c r="E114" s="89"/>
      <c r="F114" s="53"/>
      <c r="G114" s="67" t="s">
        <v>23</v>
      </c>
      <c r="H114" s="68"/>
      <c r="I114" s="68"/>
      <c r="J114" s="68"/>
      <c r="K114" s="89"/>
    </row>
    <row r="115" spans="1:13" ht="15.75" customHeight="1">
      <c r="A115" s="83" t="s">
        <v>24</v>
      </c>
      <c r="B115" s="84"/>
      <c r="C115" s="84"/>
      <c r="D115" s="84"/>
      <c r="E115" s="85"/>
      <c r="F115" s="54"/>
      <c r="G115" s="83" t="s">
        <v>25</v>
      </c>
      <c r="H115" s="84"/>
      <c r="I115" s="84"/>
      <c r="J115" s="84"/>
      <c r="K115" s="85"/>
      <c r="M115" s="8"/>
    </row>
    <row r="116" spans="1:13" ht="15.75" customHeight="1">
      <c r="A116" s="86" t="s">
        <v>26</v>
      </c>
      <c r="B116" s="70" t="s">
        <v>27</v>
      </c>
      <c r="C116" s="88" t="s">
        <v>34</v>
      </c>
      <c r="D116" s="70" t="s">
        <v>28</v>
      </c>
      <c r="E116" s="72" t="s">
        <v>8</v>
      </c>
      <c r="F116" s="53"/>
      <c r="G116" s="86" t="s">
        <v>26</v>
      </c>
      <c r="H116" s="70" t="s">
        <v>27</v>
      </c>
      <c r="I116" s="88" t="s">
        <v>34</v>
      </c>
      <c r="J116" s="70" t="s">
        <v>28</v>
      </c>
      <c r="K116" s="72" t="s">
        <v>8</v>
      </c>
      <c r="M116" s="8"/>
    </row>
    <row r="117" spans="1:13" ht="15.75" customHeight="1">
      <c r="A117" s="87"/>
      <c r="B117" s="71"/>
      <c r="C117" s="69"/>
      <c r="D117" s="71"/>
      <c r="E117" s="73"/>
      <c r="F117" s="53"/>
      <c r="G117" s="87"/>
      <c r="H117" s="71"/>
      <c r="I117" s="69"/>
      <c r="J117" s="71"/>
      <c r="K117" s="73"/>
      <c r="M117" s="8"/>
    </row>
    <row r="118" spans="1:13" ht="15.75" customHeight="1">
      <c r="A118" s="55" t="s">
        <v>38</v>
      </c>
      <c r="B118" s="10" t="s">
        <v>29</v>
      </c>
      <c r="C118" s="62"/>
      <c r="D118" s="10" t="str">
        <f>IF(C118="","-",IF(C118&lt;0.05,"Yes","No"))</f>
        <v>-</v>
      </c>
      <c r="E118" s="11" t="str">
        <f>IF(C118="","-",IF(D118="Yes","Yes","No"))</f>
        <v>-</v>
      </c>
      <c r="F118" s="53"/>
      <c r="G118" s="55" t="s">
        <v>38</v>
      </c>
      <c r="H118" s="10" t="s">
        <v>29</v>
      </c>
      <c r="I118" s="62"/>
      <c r="J118" s="10" t="str">
        <f>IF(I118="","-",IF(I118&lt;0.05,"Yes","No"))</f>
        <v>-</v>
      </c>
      <c r="K118" s="11" t="str">
        <f>IF(I118="","-",IF(J118="Yes","Yes","No"))</f>
        <v>-</v>
      </c>
      <c r="M118" s="8"/>
    </row>
    <row r="119" spans="1:13" ht="15.75" customHeight="1">
      <c r="A119" s="55" t="s">
        <v>30</v>
      </c>
      <c r="B119" s="10" t="str">
        <f>IF(OR(B8="",C8="",B9="",C9=""),"-",((POWER(B8-F8,2)/F8))+((POWER(C8-G8,2)/G8))+((POWER(B9-F9,2)/F9))+((POWER(C9-G9,2)/G9)))</f>
        <v>-</v>
      </c>
      <c r="C119" s="10" t="str">
        <f>IF(OR(B8="",C8="",B9="",C9=""),"-",CHITEST(B8:C9,F8:G9))</f>
        <v>-</v>
      </c>
      <c r="D119" s="10" t="str">
        <f>IF(OR(B8="",C8="",B9="",C9=""),"-",IF((C119&lt;0.05),"Yes","No"))</f>
        <v>-</v>
      </c>
      <c r="E119" s="11" t="str">
        <f>IF(OR(B8="",C8="",B9="",C9=""),"-",IF(D119="Yes","Yes","No"))</f>
        <v>-</v>
      </c>
      <c r="F119" s="53"/>
      <c r="G119" s="55" t="s">
        <v>30</v>
      </c>
      <c r="H119" s="10" t="str">
        <f>IF(OR(B28="",C28="",B29="",C29=""),"-",((POWER(B28-F28,2)/F28))+((POWER(C28-G28,2)/G28))+((POWER(B29-F29,2)/F29))+((POWER(C29-G29,2)/G29)))</f>
        <v>-</v>
      </c>
      <c r="I119" s="10" t="str">
        <f>IF(OR(B28="",C28="",B29="",C29=""),"-",CHITEST(B28:C29,F28:G29))</f>
        <v>-</v>
      </c>
      <c r="J119" s="10" t="str">
        <f>IF(OR(B28="",C28="",B29="",C29=""),"-",IF((I119&lt;0.05),"Yes","No"))</f>
        <v>-</v>
      </c>
      <c r="K119" s="11" t="str">
        <f>IF(OR(B28="",C28="",B29="",C29=""),"-",IF(J119="Yes","Yes","No"))</f>
        <v>-</v>
      </c>
      <c r="M119" s="8"/>
    </row>
    <row r="120" spans="1:13" ht="15.75" customHeight="1">
      <c r="A120" s="56" t="s">
        <v>36</v>
      </c>
      <c r="B120" s="57" t="str">
        <f>IF(OR(B8="",C8="",B9="",C9=""),"-",((IF(C11&lt;B11,C11,B11))-(IF(C11&lt;B11,B11,C11)))/((SQRT((J11*(1-J11))/((J10*(IF(C11&lt;B11,C10/J10,B10/J10))*(1-(IF(C11&lt;B11,C10/J10,B10/J10)))))))))</f>
        <v>-</v>
      </c>
      <c r="C120" s="57" t="str">
        <f>IF(OR(B8="",C8="",B9="",C9=""),"-","N/A")</f>
        <v>-</v>
      </c>
      <c r="D120" s="57" t="str">
        <f>IF(OR(B8="",C8="",B9="",C9=""),"-",IF(OR(B120&lt;-1.96,B120&gt;1.96),"Yes","No"))</f>
        <v>-</v>
      </c>
      <c r="E120" s="11" t="str">
        <f>IF(OR(B8="",C8="",B9="",C9=""),"-",IF(D120="Yes","Yes","No"))</f>
        <v>-</v>
      </c>
      <c r="F120" s="53"/>
      <c r="G120" s="56" t="s">
        <v>36</v>
      </c>
      <c r="H120" s="57" t="str">
        <f>IF(OR(B28="",C28="",B29="",C29=""),"-",((IF(C31&lt;B31,C31,B31))-(IF(C31&lt;B31,B31,C31)))/((SQRT((J31*(1-J31))/((J30*(IF(C31&lt;B31,C30/J30,B30/J30))*(1-(IF(C31&lt;B31,C30/J30,B30/J30)))))))))</f>
        <v>-</v>
      </c>
      <c r="I120" s="57" t="str">
        <f>IF(OR(B28="",C28="",B29="",C29=""),"-","N/A")</f>
        <v>-</v>
      </c>
      <c r="J120" s="57" t="str">
        <f>IF(OR(B28="",C28="",B29="",C29=""),"-",IF(OR(H120&lt;-1.96,H120&gt;1.96),"Yes","No"))</f>
        <v>-</v>
      </c>
      <c r="K120" s="11" t="str">
        <f>IF(OR(B28="",C28="",B29="",C29=""),"-",IF(J120="Yes","Yes","No"))</f>
        <v>-</v>
      </c>
      <c r="M120" s="8"/>
    </row>
    <row r="121" spans="1:11" ht="15.75" customHeight="1" thickBot="1">
      <c r="A121" s="58" t="s">
        <v>35</v>
      </c>
      <c r="B121" s="59" t="str">
        <f>IF(OR(B8="",C8="",B9="",C9=""),"-",(LN(IF(C11&lt;B11,C11,B11)/IF(C11&lt;B11,B11,C11)))/(SQRT((1-J11)/((J11*J10*(IF(C11&lt;B11,C10/J10,B10/J10))*(1-(IF(C11&lt;B11,C10/J10,B10/J10))))))))</f>
        <v>-</v>
      </c>
      <c r="C121" s="59" t="str">
        <f>IF(OR(B8="",C8="",B9="",C9=""),"-","N/A")</f>
        <v>-</v>
      </c>
      <c r="D121" s="59" t="str">
        <f>IF(OR(B8="",C8="",B9="",C9=""),"-",IF(OR(B121&lt;-1.96,B121&gt;1.96),"Yes","No"))</f>
        <v>-</v>
      </c>
      <c r="E121" s="60" t="str">
        <f>IF(OR(B8="",C8="",B9="",C9=""),"-",IF(D121="Yes","Yes","No"))</f>
        <v>-</v>
      </c>
      <c r="F121" s="53"/>
      <c r="G121" s="58" t="s">
        <v>35</v>
      </c>
      <c r="H121" s="59" t="str">
        <f>IF(OR(B28="",C28="",B29="",C29=""),"-",(LN(IF(C31&lt;B31,C31,B31)/IF(C31&lt;B31,B31,C31)))/(SQRT((1-J31)/((J31*J30*(IF(C31&lt;B31,C30/J30,B30/J30))*(1-(IF(C31&lt;B31,C30/J30,B30/J30))))))))</f>
        <v>-</v>
      </c>
      <c r="I121" s="59" t="str">
        <f>IF(OR(B28="",C28="",B29="",C29=""),"-","N/A")</f>
        <v>-</v>
      </c>
      <c r="J121" s="59" t="str">
        <f>IF(OR(B28="",C28="",B29="",C29=""),"-",IF(OR(H121&lt;-1.96,H121&gt;1.96),"Yes","No"))</f>
        <v>-</v>
      </c>
      <c r="K121" s="60" t="str">
        <f>IF(OR(B28="",C28="",B29="",C29=""),"-",IF(J121="Yes","Yes","No"))</f>
        <v>-</v>
      </c>
    </row>
    <row r="122" spans="1:11" ht="15.75" customHeight="1">
      <c r="A122" s="74" t="s">
        <v>37</v>
      </c>
      <c r="B122" s="75"/>
      <c r="C122" s="75"/>
      <c r="D122" s="75"/>
      <c r="E122" s="76"/>
      <c r="F122" s="53"/>
      <c r="G122" s="74" t="s">
        <v>37</v>
      </c>
      <c r="H122" s="75"/>
      <c r="I122" s="75"/>
      <c r="J122" s="75"/>
      <c r="K122" s="76"/>
    </row>
    <row r="123" spans="1:20" ht="15.75" customHeight="1">
      <c r="A123" s="77"/>
      <c r="B123" s="78"/>
      <c r="C123" s="78"/>
      <c r="D123" s="78"/>
      <c r="E123" s="79"/>
      <c r="G123" s="77"/>
      <c r="H123" s="78"/>
      <c r="I123" s="78"/>
      <c r="J123" s="78"/>
      <c r="K123" s="79"/>
      <c r="M123" s="8"/>
      <c r="N123" s="8"/>
      <c r="O123" s="8"/>
      <c r="P123" s="8"/>
      <c r="T123" s="7"/>
    </row>
    <row r="124" spans="1:20" ht="15.75" customHeight="1" thickBot="1">
      <c r="A124" s="80"/>
      <c r="B124" s="81"/>
      <c r="C124" s="81"/>
      <c r="D124" s="81"/>
      <c r="E124" s="82"/>
      <c r="G124" s="80"/>
      <c r="H124" s="81"/>
      <c r="I124" s="81"/>
      <c r="J124" s="81"/>
      <c r="K124" s="82"/>
      <c r="N124" s="8"/>
      <c r="O124" s="8"/>
      <c r="P124" s="8"/>
      <c r="T124" s="7"/>
    </row>
    <row r="125" spans="1:20" ht="15.75" customHeight="1">
      <c r="A125" s="61"/>
      <c r="B125" s="61"/>
      <c r="C125" s="61"/>
      <c r="D125" s="61"/>
      <c r="E125" s="61"/>
      <c r="G125" s="61"/>
      <c r="H125" s="61"/>
      <c r="I125" s="61"/>
      <c r="J125" s="61"/>
      <c r="K125" s="61"/>
      <c r="N125" s="8"/>
      <c r="O125" s="8"/>
      <c r="P125" s="8"/>
      <c r="T125" s="7"/>
    </row>
    <row r="126" ht="12.75">
      <c r="O126" s="8"/>
    </row>
    <row r="127" ht="12.75">
      <c r="O127" s="6"/>
    </row>
    <row r="128" ht="12.75">
      <c r="O128" s="8"/>
    </row>
  </sheetData>
  <sheetProtection password="CC26" sheet="1" objects="1" scenarios="1"/>
  <protectedRanges>
    <protectedRange sqref="F8:I9 B7:I7 B27:I27 F28:I29" name="Range1_1"/>
  </protectedRanges>
  <mergeCells count="55">
    <mergeCell ref="A12:K12"/>
    <mergeCell ref="A32:K32"/>
    <mergeCell ref="A1:K1"/>
    <mergeCell ref="A84:E84"/>
    <mergeCell ref="G84:K84"/>
    <mergeCell ref="A91:E91"/>
    <mergeCell ref="G91:K91"/>
    <mergeCell ref="D31:I31"/>
    <mergeCell ref="D11:I11"/>
    <mergeCell ref="A4:K4"/>
    <mergeCell ref="A5:A7"/>
    <mergeCell ref="B5:E5"/>
    <mergeCell ref="K101:K102"/>
    <mergeCell ref="A92:E93"/>
    <mergeCell ref="G92:K93"/>
    <mergeCell ref="B94:D94"/>
    <mergeCell ref="H94:J94"/>
    <mergeCell ref="F5:I5"/>
    <mergeCell ref="J5:K6"/>
    <mergeCell ref="B6:C6"/>
    <mergeCell ref="D6:E6"/>
    <mergeCell ref="F6:G6"/>
    <mergeCell ref="H6:I6"/>
    <mergeCell ref="A25:A27"/>
    <mergeCell ref="B25:E25"/>
    <mergeCell ref="F25:I25"/>
    <mergeCell ref="A24:K24"/>
    <mergeCell ref="J25:K26"/>
    <mergeCell ref="B26:C26"/>
    <mergeCell ref="D26:E26"/>
    <mergeCell ref="F26:G26"/>
    <mergeCell ref="H26:I26"/>
    <mergeCell ref="A114:E114"/>
    <mergeCell ref="G114:K114"/>
    <mergeCell ref="A106:D107"/>
    <mergeCell ref="E106:E107"/>
    <mergeCell ref="G106:J107"/>
    <mergeCell ref="K106:K107"/>
    <mergeCell ref="A101:D102"/>
    <mergeCell ref="E101:E102"/>
    <mergeCell ref="G101:J102"/>
    <mergeCell ref="A115:E115"/>
    <mergeCell ref="G115:K115"/>
    <mergeCell ref="A116:A117"/>
    <mergeCell ref="B116:B117"/>
    <mergeCell ref="C116:C117"/>
    <mergeCell ref="D116:D117"/>
    <mergeCell ref="E116:E117"/>
    <mergeCell ref="G116:G117"/>
    <mergeCell ref="H116:H117"/>
    <mergeCell ref="I116:I117"/>
    <mergeCell ref="J116:J117"/>
    <mergeCell ref="K116:K117"/>
    <mergeCell ref="A122:E124"/>
    <mergeCell ref="G122:K124"/>
  </mergeCells>
  <conditionalFormatting sqref="A113 G113 G108:G109 H99:J100 G104 B99:D100 A104:A105 A108:A110 J11 B31:C31 B11:C11 I3 G33:G83 I33:I83 G3 B3:E3 J31 B33:E83">
    <cfRule type="cellIs" priority="1" dxfId="0" operator="equal" stopIfTrue="1">
      <formula>"NO"</formula>
    </cfRule>
    <cfRule type="cellIs" priority="2" dxfId="1" operator="equal" stopIfTrue="1">
      <formula>"YES"</formula>
    </cfRule>
  </conditionalFormatting>
  <conditionalFormatting sqref="F8:G9 F28:G29">
    <cfRule type="cellIs" priority="3" dxfId="2" operator="lessThan" stopIfTrue="1">
      <formula>5</formula>
    </cfRule>
    <cfRule type="cellIs" priority="4" dxfId="3" operator="between" stopIfTrue="1">
      <formula>5</formula>
      <formula>10</formula>
    </cfRule>
  </conditionalFormatting>
  <conditionalFormatting sqref="J13:J23">
    <cfRule type="cellIs" priority="5" dxfId="4" operator="equal" stopIfTrue="1">
      <formula>"No"</formula>
    </cfRule>
    <cfRule type="cellIs" priority="6" dxfId="5" operator="equal" stopIfTrue="1">
      <formula>"Interpret with Caution"</formula>
    </cfRule>
  </conditionalFormatting>
  <hyperlinks>
    <hyperlink ref="F2" r:id="rId1" display="www.AdverseImpact.org"/>
  </hyperlinks>
  <printOptions/>
  <pageMargins left="0.75" right="0.75" top="1" bottom="1" header="0.5" footer="0.5"/>
  <pageSetup horizontalDpi="600" verticalDpi="600" orientation="portrait" scale="52" r:id="rId3"/>
  <colBreaks count="1" manualBreakCount="1">
    <brk id="11"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Adverse Impact Analysis</dc:title>
  <dc:subject/>
  <dc:creator/>
  <cp:keywords/>
  <dc:description/>
  <cp:lastModifiedBy>brinkk</cp:lastModifiedBy>
  <cp:lastPrinted>2008-07-30T01:24:13Z</cp:lastPrinted>
  <dcterms:created xsi:type="dcterms:W3CDTF">2004-05-04T03:14:20Z</dcterms:created>
  <dcterms:modified xsi:type="dcterms:W3CDTF">2008-07-30T01:25:53Z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1432548656</vt:i4>
  </property>
  <property fmtid="{D5CDD505-2E9C-101B-9397-08002B2CF9AE}" pid="4" name="_EmailSubje">
    <vt:lpwstr/>
  </property>
  <property fmtid="{D5CDD505-2E9C-101B-9397-08002B2CF9AE}" pid="5" name="_AuthorEma">
    <vt:lpwstr>brinkk@PBJCAL.ORG</vt:lpwstr>
  </property>
  <property fmtid="{D5CDD505-2E9C-101B-9397-08002B2CF9AE}" pid="6" name="_AuthorEmailDisplayNa">
    <vt:lpwstr>Brink, Kyle</vt:lpwstr>
  </property>
</Properties>
</file>